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38.xml" ContentType="application/vnd.openxmlformats-officedocument.drawing+xml"/>
  <Override PartName="/xl/drawings/drawing37.xml" ContentType="application/vnd.openxmlformats-officedocument.drawing+xml"/>
  <Override PartName="/xl/drawings/drawing36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worksheets/sheet1.xml" ContentType="application/vnd.openxmlformats-officedocument.spreadsheetml.worksheet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1.xml" ContentType="application/vnd.openxmlformats-officedocument.drawing+xml"/>
  <Override PartName="/xl/drawings/drawing35.xml" ContentType="application/vnd.openxmlformats-officedocument.drawing+xml"/>
  <Override PartName="/xl/drawings/drawing30.xml" ContentType="application/vnd.openxmlformats-officedocument.drawing+xml"/>
  <Override PartName="/xl/worksheets/sheet39.xml" ContentType="application/vnd.openxmlformats-officedocument.spreadsheetml.worksheet+xml"/>
  <Override PartName="/xl/drawings/drawing13.xml" ContentType="application/vnd.openxmlformats-officedocument.drawing+xml"/>
  <Override PartName="/xl/worksheets/sheet40.xml" ContentType="application/vnd.openxmlformats-officedocument.spreadsheetml.worksheet+xml"/>
  <Override PartName="/xl/drawings/drawing12.xml" ContentType="application/vnd.openxmlformats-officedocument.drawing+xml"/>
  <Override PartName="/xl/worksheets/sheet41.xml" ContentType="application/vnd.openxmlformats-officedocument.spreadsheetml.worksheet+xml"/>
  <Override PartName="/xl/drawings/drawing11.xml" ContentType="application/vnd.openxmlformats-officedocument.drawing+xml"/>
  <Override PartName="/xl/worksheets/sheet42.xml" ContentType="application/vnd.openxmlformats-officedocument.spreadsheetml.worksheet+xml"/>
  <Override PartName="/xl/drawings/drawing14.xml" ContentType="application/vnd.openxmlformats-officedocument.drawing+xml"/>
  <Override PartName="/xl/worksheets/sheet38.xml" ContentType="application/vnd.openxmlformats-officedocument.spreadsheetml.worksheet+xml"/>
  <Override PartName="/xl/drawings/drawing15.xml" ContentType="application/vnd.openxmlformats-officedocument.drawing+xml"/>
  <Override PartName="/xl/worksheets/sheet34.xml" ContentType="application/vnd.openxmlformats-officedocument.spreadsheetml.worksheet+xml"/>
  <Override PartName="/xl/drawings/drawing18.xml" ContentType="application/vnd.openxmlformats-officedocument.drawing+xml"/>
  <Override PartName="/xl/worksheets/sheet35.xml" ContentType="application/vnd.openxmlformats-officedocument.spreadsheetml.worksheet+xml"/>
  <Override PartName="/xl/drawings/drawing17.xml" ContentType="application/vnd.openxmlformats-officedocument.drawing+xml"/>
  <Override PartName="/xl/worksheets/sheet36.xml" ContentType="application/vnd.openxmlformats-officedocument.spreadsheetml.worksheet+xml"/>
  <Override PartName="/xl/drawings/drawing16.xml" ContentType="application/vnd.openxmlformats-officedocument.drawing+xml"/>
  <Override PartName="/xl/worksheets/sheet37.xml" ContentType="application/vnd.openxmlformats-officedocument.spreadsheetml.worksheet+xml"/>
  <Override PartName="/xl/drawings/drawing10.xml" ContentType="application/vnd.openxmlformats-officedocument.drawing+xml"/>
  <Override PartName="/xl/worksheets/sheet43.xml" ContentType="application/vnd.openxmlformats-officedocument.spreadsheetml.worksheet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5.xml" ContentType="application/vnd.openxmlformats-officedocument.drawing+xml"/>
  <Override PartName="/xl/worksheets/sheet44.xml" ContentType="application/vnd.openxmlformats-officedocument.spreadsheetml.worksheet+xml"/>
  <Override PartName="/xl/drawings/drawing8.xml" ContentType="application/vnd.openxmlformats-officedocument.drawing+xml"/>
  <Override PartName="/xl/worksheets/sheet45.xml" ContentType="application/vnd.openxmlformats-officedocument.spreadsheetml.worksheet+xml"/>
  <Override PartName="/xl/drawings/drawing7.xml" ContentType="application/vnd.openxmlformats-officedocument.drawing+xml"/>
  <Override PartName="/xl/worksheets/sheet46.xml" ContentType="application/vnd.openxmlformats-officedocument.spreadsheetml.worksheet+xml"/>
  <Override PartName="/xl/drawings/drawing6.xml" ContentType="application/vnd.openxmlformats-officedocument.drawing+xml"/>
  <Override PartName="/xl/theme/theme1.xml" ContentType="application/vnd.openxmlformats-officedocument.theme+xml"/>
  <Override PartName="/xl/drawings/drawing19.xml" ContentType="application/vnd.openxmlformats-officedocument.drawing+xml"/>
  <Override PartName="/xl/worksheets/sheet33.xml" ContentType="application/vnd.openxmlformats-officedocument.spreadsheetml.worksheet+xml"/>
  <Override PartName="/xl/drawings/drawing20.xml" ContentType="application/vnd.openxmlformats-officedocument.drawing+xml"/>
  <Override PartName="/xl/worksheets/sheet13.xml" ContentType="application/vnd.openxmlformats-officedocument.spreadsheetml.worksheet+xml"/>
  <Override PartName="/xl/drawings/drawing27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26.xml" ContentType="application/vnd.openxmlformats-officedocument.drawing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drawings/drawing28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9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drawings/drawing25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drawings/drawing22.xml" ContentType="application/vnd.openxmlformats-officedocument.drawing+xml"/>
  <Override PartName="/xl/worksheets/sheet31.xml" ContentType="application/vnd.openxmlformats-officedocument.spreadsheetml.worksheet+xml"/>
  <Override PartName="/xl/drawings/drawing21.xml" ContentType="application/vnd.openxmlformats-officedocument.drawing+xml"/>
  <Override PartName="/xl/worksheets/sheet32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drawings/drawing23.xml" ContentType="application/vnd.openxmlformats-officedocument.drawing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drawings/drawing24.xml" ContentType="application/vnd.openxmlformats-officedocument.drawing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737"/>
  </bookViews>
  <sheets>
    <sheet name="Índice" sheetId="1" r:id="rId1"/>
    <sheet name="A-1" sheetId="3" r:id="rId2"/>
    <sheet name="A-2" sheetId="24" r:id="rId3"/>
    <sheet name="A-3" sheetId="4" r:id="rId4"/>
    <sheet name="A-4" sheetId="6" r:id="rId5"/>
    <sheet name="A-5" sheetId="7" r:id="rId6"/>
    <sheet name="A-6" sheetId="8" r:id="rId7"/>
    <sheet name="A-7" sheetId="9" r:id="rId8"/>
    <sheet name="A-8" sheetId="10" r:id="rId9"/>
    <sheet name="A-9" sheetId="11" r:id="rId10"/>
    <sheet name="A-10" sheetId="12" r:id="rId11"/>
    <sheet name="A-11" sheetId="13" r:id="rId12"/>
    <sheet name="A-12" sheetId="14" r:id="rId13"/>
    <sheet name="A-13" sheetId="18" r:id="rId14"/>
    <sheet name="A-14" sheetId="19" r:id="rId15"/>
    <sheet name="A-15" sheetId="20" r:id="rId16"/>
    <sheet name="A-16" sheetId="21" r:id="rId17"/>
    <sheet name="A-17" sheetId="22" r:id="rId18"/>
    <sheet name="A-18" sheetId="23" r:id="rId19"/>
    <sheet name="A-19" sheetId="26" r:id="rId20"/>
    <sheet name="A-20" sheetId="27" r:id="rId21"/>
    <sheet name="A-21" sheetId="28" r:id="rId22"/>
    <sheet name="A-22" sheetId="29" r:id="rId23"/>
    <sheet name="A-23" sheetId="74" r:id="rId24"/>
    <sheet name="A-24" sheetId="73" r:id="rId25"/>
    <sheet name="A-25" sheetId="31" r:id="rId26"/>
    <sheet name="A-26" sheetId="32" r:id="rId27"/>
    <sheet name="A-27" sheetId="33" r:id="rId28"/>
    <sheet name="A-28" sheetId="34" r:id="rId29"/>
    <sheet name="A-29" sheetId="35" r:id="rId30"/>
    <sheet name="A-30" sheetId="36" r:id="rId31"/>
    <sheet name="A-31" sheetId="37" r:id="rId32"/>
    <sheet name="A-32" sheetId="40" r:id="rId33"/>
    <sheet name="A-33" sheetId="71" r:id="rId34"/>
    <sheet name="A-34" sheetId="41" r:id="rId35"/>
    <sheet name="A-35" sheetId="42" r:id="rId36"/>
    <sheet name="A-36" sheetId="43" r:id="rId37"/>
    <sheet name="A-37" sheetId="44" r:id="rId38"/>
    <sheet name="A-38" sheetId="45" r:id="rId39"/>
    <sheet name="A-39" sheetId="67" r:id="rId40"/>
    <sheet name="A-40" sheetId="64" r:id="rId41"/>
    <sheet name="A-41" sheetId="68" r:id="rId42"/>
    <sheet name="A-42" sheetId="69" r:id="rId43"/>
    <sheet name="A-43" sheetId="70" r:id="rId44"/>
    <sheet name="A-44" sheetId="72" r:id="rId45"/>
    <sheet name="ESRI_MAPINFO_SHEET" sheetId="2" state="veryHidden" r:id="rId46"/>
  </sheets>
  <definedNames>
    <definedName name="_Ref11750161" localSheetId="19">'A-19'!$C$8</definedName>
    <definedName name="_Ref11750161" localSheetId="20">'A-20'!$C$8</definedName>
    <definedName name="_Ref11750161" localSheetId="21">'A-21'!$C$8</definedName>
    <definedName name="_Ref11750161" localSheetId="22">'A-22'!$C$8</definedName>
    <definedName name="_Ref11750161" localSheetId="23">'A-23'!$C$8</definedName>
    <definedName name="_Ref11750161" localSheetId="24">'A-24'!$C$8</definedName>
    <definedName name="_Ref11750161" localSheetId="25">'A-25'!$C$8</definedName>
    <definedName name="_Ref11750161" localSheetId="26">'A-26'!$C$8</definedName>
    <definedName name="_Ref11750161" localSheetId="27">'A-27'!$C$8</definedName>
    <definedName name="_Ref11750161" localSheetId="28">'A-28'!$C$8</definedName>
    <definedName name="_Ref11750161" localSheetId="29">'A-29'!$C$8</definedName>
    <definedName name="_Ref11750161" localSheetId="30">'A-30'!$F$8</definedName>
    <definedName name="_Ref11750161" localSheetId="31">'A-31'!$D$8</definedName>
    <definedName name="_Ref11750161" localSheetId="32">'A-32'!$C$8</definedName>
    <definedName name="_Ref11750161" localSheetId="33">'A-33'!$C$8</definedName>
    <definedName name="_Ref11750161" localSheetId="34">'A-34'!#REF!</definedName>
    <definedName name="_Ref11750161" localSheetId="35">'A-35'!$C$8</definedName>
    <definedName name="_Ref11750161" localSheetId="36">'A-36'!$C$8</definedName>
    <definedName name="_Ref11750161" localSheetId="37">'A-37'!$C$8</definedName>
    <definedName name="_Ref11750161" localSheetId="38">'A-38'!$C$8</definedName>
    <definedName name="_Ref11750161" localSheetId="39">'A-39'!#REF!</definedName>
    <definedName name="_Ref11750161" localSheetId="40">'A-40'!#REF!</definedName>
    <definedName name="_Ref11750161" localSheetId="41">'A-41'!#REF!</definedName>
    <definedName name="_Ref11750161" localSheetId="42">'A-42'!$C$8</definedName>
    <definedName name="_Ref11750161" localSheetId="43">'A-43'!$C$8</definedName>
    <definedName name="_Ref11750161" localSheetId="44">'A-44'!$C$8</definedName>
    <definedName name="_Ref11750187" localSheetId="20">'A-20'!$C$8</definedName>
    <definedName name="_Ref11750187" localSheetId="21">'A-21'!$C$8</definedName>
    <definedName name="_Ref11750187" localSheetId="22">'A-22'!$C$8</definedName>
    <definedName name="_Ref11750187" localSheetId="23">'A-23'!$C$8</definedName>
    <definedName name="_Ref11750187" localSheetId="24">'A-24'!$C$8</definedName>
    <definedName name="_Ref11750187" localSheetId="25">'A-25'!$C$8</definedName>
    <definedName name="_Ref11750187" localSheetId="26">'A-26'!$C$8</definedName>
    <definedName name="_Ref11750187" localSheetId="27">'A-27'!$C$8</definedName>
    <definedName name="_Ref11750187" localSheetId="28">'A-28'!$C$8</definedName>
    <definedName name="_Ref11750187" localSheetId="29">'A-29'!$C$8</definedName>
    <definedName name="_Ref11750187" localSheetId="30">'A-30'!$F$8</definedName>
    <definedName name="_Ref11750187" localSheetId="31">'A-31'!$D$8</definedName>
    <definedName name="_Ref11750187" localSheetId="32">'A-32'!$C$8</definedName>
    <definedName name="_Ref11750187" localSheetId="33">'A-33'!$C$8</definedName>
    <definedName name="_Ref11750187" localSheetId="34">'A-34'!#REF!</definedName>
    <definedName name="_Ref11750187" localSheetId="35">'A-35'!$C$8</definedName>
    <definedName name="_Ref11750187" localSheetId="36">'A-36'!$C$8</definedName>
    <definedName name="_Ref11750187" localSheetId="37">'A-37'!$C$8</definedName>
    <definedName name="_Ref11750187" localSheetId="38">'A-38'!$C$8</definedName>
    <definedName name="_Ref11750187" localSheetId="39">'A-39'!#REF!</definedName>
    <definedName name="_Ref11750187" localSheetId="40">'A-40'!#REF!</definedName>
    <definedName name="_Ref11750187" localSheetId="41">'A-41'!#REF!</definedName>
    <definedName name="_Ref11750187" localSheetId="42">'A-42'!$C$8</definedName>
    <definedName name="_Ref11750187" localSheetId="43">'A-43'!$C$8</definedName>
    <definedName name="_Ref11750187" localSheetId="44">'A-44'!$C$8</definedName>
    <definedName name="_Ref11771521" localSheetId="0">Índice!$AM$62</definedName>
    <definedName name="_Ref38615509" localSheetId="30">'A-30'!$F$8</definedName>
    <definedName name="_Ref38615509" localSheetId="31">'A-31'!$D$8</definedName>
    <definedName name="_Ref38616215" localSheetId="23">'A-23'!$C$8</definedName>
    <definedName name="_Ref38616215" localSheetId="24">'A-24'!$C$8</definedName>
    <definedName name="_Ref38616215" localSheetId="33">'A-33'!$C$8</definedName>
    <definedName name="_Ref38616215" localSheetId="36">'A-36'!$C$8</definedName>
    <definedName name="_Ref38616215" localSheetId="37">'A-37'!$C$8</definedName>
    <definedName name="_Ref38616215" localSheetId="38">'A-38'!$C$8</definedName>
    <definedName name="_Ref38616215" localSheetId="39">'A-39'!#REF!</definedName>
    <definedName name="_Ref38616215" localSheetId="40">'A-40'!#REF!</definedName>
    <definedName name="_Ref38616215" localSheetId="41">'A-41'!#REF!</definedName>
    <definedName name="_Ref38616215" localSheetId="42">'A-42'!$C$8</definedName>
    <definedName name="_Ref38616215" localSheetId="43">'A-43'!$C$8</definedName>
    <definedName name="_Ref38616215" localSheetId="44">'A-44'!$C$8</definedName>
    <definedName name="_Ref39585668" localSheetId="40">'A-40'!#REF!</definedName>
    <definedName name="_Ref414639940" localSheetId="23">'A-23'!$C$8</definedName>
    <definedName name="_Ref414639940" localSheetId="24">'A-24'!$C$8</definedName>
    <definedName name="_Ref414639940" localSheetId="33">'A-33'!$C$8</definedName>
    <definedName name="_Ref414639940" localSheetId="39">'A-39'!#REF!</definedName>
    <definedName name="_Ref414639940" localSheetId="40">'A-40'!#REF!</definedName>
    <definedName name="_Ref414639940" localSheetId="41">'A-41'!#REF!</definedName>
    <definedName name="_Ref414639940" localSheetId="42">'A-42'!$C$8</definedName>
    <definedName name="_Ref414639940" localSheetId="43">'A-43'!$C$8</definedName>
    <definedName name="_Ref414639940" localSheetId="44">'A-44'!$C$8</definedName>
    <definedName name="_Ref414969817" localSheetId="22">'A-22'!$C$8</definedName>
    <definedName name="_Ref416179262" localSheetId="6">'A-6'!$C$8</definedName>
    <definedName name="_Ref416179298" localSheetId="10">'A-10'!$C$8</definedName>
    <definedName name="_Ref416179311" localSheetId="12">'A-12'!$C$8</definedName>
    <definedName name="_Ref416179327" localSheetId="13">'A-13'!$C$8</definedName>
    <definedName name="_Ref416179505" localSheetId="7">'A-7'!$C$8</definedName>
    <definedName name="_Ref416179516" localSheetId="9">'A-9'!$C$8</definedName>
    <definedName name="_Ref419210832" localSheetId="23">'A-23'!$C$8</definedName>
    <definedName name="_Ref419210832" localSheetId="24">'A-24'!$C$8</definedName>
    <definedName name="_Ref419210832" localSheetId="27">'A-27'!$C$8</definedName>
    <definedName name="_Ref419210832" localSheetId="32">'A-32'!$C$8</definedName>
    <definedName name="_Ref419210832" localSheetId="33">'A-33'!$C$8</definedName>
    <definedName name="_Ref419210832" localSheetId="34">'A-34'!#REF!</definedName>
    <definedName name="_Ref419210832" localSheetId="35">'A-35'!$C$8</definedName>
    <definedName name="_Ref419210832" localSheetId="36">'A-36'!$C$8</definedName>
    <definedName name="_Ref419210832" localSheetId="37">'A-37'!$C$8</definedName>
    <definedName name="_Ref419210832" localSheetId="38">'A-38'!$C$8</definedName>
    <definedName name="_Ref419210832" localSheetId="39">'A-39'!#REF!</definedName>
    <definedName name="_Ref419210832" localSheetId="40">'A-40'!#REF!</definedName>
    <definedName name="_Ref419210832" localSheetId="41">'A-41'!#REF!</definedName>
    <definedName name="_Ref419210832" localSheetId="42">'A-42'!$C$8</definedName>
    <definedName name="_Ref419210832" localSheetId="43">'A-43'!$C$8</definedName>
    <definedName name="_Ref419210832" localSheetId="44">'A-44'!$C$8</definedName>
    <definedName name="_Ref44188272" localSheetId="0">Índice!$AB$38</definedName>
    <definedName name="_Ref444769674" localSheetId="28">'A-28'!$C$8</definedName>
    <definedName name="_Ref444769674" localSheetId="29">'A-29'!$C$8</definedName>
    <definedName name="_Ref444769674" localSheetId="30">'A-30'!$F$8</definedName>
    <definedName name="_Ref444769674" localSheetId="31">'A-31'!$D$8</definedName>
    <definedName name="_Ref479760941" localSheetId="14">'A-14'!$C$8</definedName>
    <definedName name="_Ref482088035" localSheetId="16">'A-16'!$C$8</definedName>
    <definedName name="_Ref482088048" localSheetId="17">'A-17'!$C$8</definedName>
    <definedName name="_Ref483921005" localSheetId="15">'A-15'!$C$8</definedName>
    <definedName name="_Ref484099929" localSheetId="11">'A-11'!$C$8</definedName>
    <definedName name="_Ref515355743" localSheetId="0">Índice!$AM$42</definedName>
    <definedName name="_Ref515905412" localSheetId="18">'A-18'!$C$8</definedName>
    <definedName name="_Ref515905412" localSheetId="19">'A-19'!$C$8</definedName>
    <definedName name="_Ref515905412" localSheetId="20">'A-20'!$C$8</definedName>
    <definedName name="_Ref515905412" localSheetId="21">'A-21'!$C$8</definedName>
    <definedName name="_Ref515905412" localSheetId="22">'A-22'!$C$8</definedName>
    <definedName name="_Ref515905412" localSheetId="23">'A-23'!$C$8</definedName>
    <definedName name="_Ref515905412" localSheetId="24">'A-24'!$C$8</definedName>
    <definedName name="_Ref515905412" localSheetId="25">'A-25'!$C$8</definedName>
    <definedName name="_Ref515905412" localSheetId="26">'A-26'!$C$8</definedName>
    <definedName name="_Ref515905412" localSheetId="27">'A-27'!$C$8</definedName>
    <definedName name="_Ref515905412" localSheetId="28">'A-28'!$C$8</definedName>
    <definedName name="_Ref515905412" localSheetId="29">'A-29'!$C$8</definedName>
    <definedName name="_Ref515905412" localSheetId="30">'A-30'!$F$8</definedName>
    <definedName name="_Ref515905412" localSheetId="31">'A-31'!$D$8</definedName>
    <definedName name="_Ref515905412" localSheetId="32">'A-32'!$C$8</definedName>
    <definedName name="_Ref515905412" localSheetId="33">'A-33'!$C$8</definedName>
    <definedName name="_Ref515905412" localSheetId="34">'A-34'!#REF!</definedName>
    <definedName name="_Ref515905412" localSheetId="35">'A-35'!$C$8</definedName>
    <definedName name="_Ref515905412" localSheetId="36">'A-36'!$C$8</definedName>
    <definedName name="_Ref515905412" localSheetId="37">'A-37'!$C$8</definedName>
    <definedName name="_Ref515905412" localSheetId="38">'A-38'!$C$8</definedName>
    <definedName name="_Ref515905412" localSheetId="39">'A-39'!#REF!</definedName>
    <definedName name="_Ref515905412" localSheetId="40">'A-40'!#REF!</definedName>
    <definedName name="_Ref515905412" localSheetId="41">'A-41'!#REF!</definedName>
    <definedName name="_Ref515905412" localSheetId="42">'A-42'!$C$8</definedName>
    <definedName name="_Ref515905412" localSheetId="43">'A-43'!$C$8</definedName>
    <definedName name="_Ref515905412" localSheetId="44">'A-44'!$C$8</definedName>
    <definedName name="_Ref7775031" localSheetId="8">'A-8'!$C$8</definedName>
    <definedName name="_Ref9848671" localSheetId="0">Índice!$AM$66</definedName>
    <definedName name="_Ref9849419" localSheetId="0">Índice!$AM$70</definedName>
    <definedName name="Título">Índice!$AD$3</definedName>
  </definedNames>
  <calcPr calcId="152511"/>
</workbook>
</file>

<file path=xl/calcChain.xml><?xml version="1.0" encoding="utf-8"?>
<calcChain xmlns="http://schemas.openxmlformats.org/spreadsheetml/2006/main">
  <c r="C8" i="40" l="1"/>
  <c r="C8" i="73" l="1"/>
  <c r="C8" i="74"/>
  <c r="H5" i="74"/>
  <c r="H5" i="73"/>
  <c r="C8" i="67"/>
  <c r="C8" i="64"/>
  <c r="C8" i="68"/>
  <c r="C8" i="69"/>
  <c r="C8" i="70"/>
  <c r="G13" i="20" l="1"/>
  <c r="H13" i="20"/>
  <c r="I13" i="20"/>
  <c r="G14" i="20"/>
  <c r="H14" i="20"/>
  <c r="I14" i="20"/>
  <c r="G15" i="20"/>
  <c r="H15" i="20"/>
  <c r="I15" i="20"/>
  <c r="G16" i="20"/>
  <c r="H16" i="20"/>
  <c r="I16" i="20"/>
  <c r="G17" i="20"/>
  <c r="H17" i="20"/>
  <c r="I17" i="20"/>
  <c r="G18" i="20"/>
  <c r="H18" i="20"/>
  <c r="I18" i="20"/>
  <c r="G19" i="20"/>
  <c r="H19" i="20"/>
  <c r="I19" i="20"/>
  <c r="G20" i="20"/>
  <c r="H20" i="20"/>
  <c r="I20" i="20"/>
  <c r="G21" i="20"/>
  <c r="H21" i="20"/>
  <c r="I21" i="20"/>
  <c r="G22" i="20"/>
  <c r="H22" i="20"/>
  <c r="I22" i="20"/>
  <c r="H12" i="20"/>
  <c r="I12" i="20"/>
  <c r="G12" i="20"/>
  <c r="H5" i="72" l="1"/>
  <c r="H5" i="71"/>
  <c r="H5" i="70"/>
  <c r="H5" i="69"/>
  <c r="H5" i="68"/>
  <c r="H5" i="67" l="1"/>
  <c r="O10" i="1"/>
  <c r="O14" i="1" l="1"/>
  <c r="F5" i="64"/>
  <c r="O18" i="1" l="1"/>
  <c r="O22" i="1" l="1"/>
  <c r="O26" i="1" l="1"/>
  <c r="C8" i="7"/>
  <c r="C8" i="6"/>
  <c r="C8" i="4"/>
  <c r="C8" i="24"/>
  <c r="C8" i="3"/>
  <c r="O30" i="1" l="1"/>
  <c r="C8" i="8"/>
  <c r="H5" i="45"/>
  <c r="H5" i="44"/>
  <c r="H5" i="43"/>
  <c r="F13" i="41"/>
  <c r="G13" i="41"/>
  <c r="H13" i="41"/>
  <c r="F14" i="41"/>
  <c r="G14" i="41"/>
  <c r="H14" i="41"/>
  <c r="F15" i="41"/>
  <c r="G15" i="41"/>
  <c r="H15" i="41"/>
  <c r="F16" i="41"/>
  <c r="G16" i="41"/>
  <c r="H16" i="41"/>
  <c r="F17" i="41"/>
  <c r="G17" i="41"/>
  <c r="H17" i="41"/>
  <c r="F18" i="41"/>
  <c r="G18" i="41"/>
  <c r="H18" i="41"/>
  <c r="F19" i="41"/>
  <c r="G19" i="41"/>
  <c r="H19" i="41"/>
  <c r="F20" i="41"/>
  <c r="G20" i="41"/>
  <c r="H20" i="41"/>
  <c r="F21" i="41"/>
  <c r="G21" i="41"/>
  <c r="H21" i="41"/>
  <c r="F22" i="41"/>
  <c r="G22" i="41"/>
  <c r="H22" i="41"/>
  <c r="F23" i="41"/>
  <c r="G23" i="41"/>
  <c r="H23" i="41"/>
  <c r="G12" i="41"/>
  <c r="H12" i="41"/>
  <c r="F12" i="41"/>
  <c r="C8" i="9" l="1"/>
  <c r="O34" i="1"/>
  <c r="H5" i="42"/>
  <c r="O38" i="1" l="1"/>
  <c r="C8" i="10"/>
  <c r="H5" i="41"/>
  <c r="O42" i="1" l="1"/>
  <c r="C8" i="11"/>
  <c r="H5" i="40"/>
  <c r="J5" i="37"/>
  <c r="J5" i="36"/>
  <c r="G5" i="35"/>
  <c r="G5" i="34"/>
  <c r="H5" i="33"/>
  <c r="H5" i="32"/>
  <c r="G5" i="31"/>
  <c r="G5" i="29"/>
  <c r="I5" i="28"/>
  <c r="I5" i="27"/>
  <c r="I5" i="26"/>
  <c r="I5" i="23"/>
  <c r="I5" i="22"/>
  <c r="I5" i="21"/>
  <c r="H5" i="20"/>
  <c r="H5" i="19"/>
  <c r="J5" i="18"/>
  <c r="H5" i="14"/>
  <c r="H5" i="13"/>
  <c r="I5" i="12"/>
  <c r="H5" i="11"/>
  <c r="H5" i="10"/>
  <c r="H5" i="9"/>
  <c r="H5" i="8"/>
  <c r="G5" i="7"/>
  <c r="H5" i="6"/>
  <c r="F5" i="4"/>
  <c r="G5" i="24"/>
  <c r="J5" i="3"/>
  <c r="O46" i="1" l="1"/>
  <c r="C8" i="12"/>
  <c r="F13" i="20"/>
  <c r="F14" i="20"/>
  <c r="F15" i="20"/>
  <c r="F16" i="20"/>
  <c r="F17" i="20"/>
  <c r="F18" i="20"/>
  <c r="F19" i="20"/>
  <c r="F20" i="20"/>
  <c r="F21" i="20"/>
  <c r="F22" i="20"/>
  <c r="F23" i="20"/>
  <c r="F12" i="20"/>
  <c r="O50" i="1" l="1"/>
  <c r="C8" i="13"/>
  <c r="H23" i="20"/>
  <c r="I23" i="20"/>
  <c r="G23" i="20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12" i="9"/>
  <c r="O54" i="1" l="1"/>
  <c r="C8" i="14"/>
  <c r="O58" i="1" l="1"/>
  <c r="C8" i="18"/>
  <c r="O62" i="1" l="1"/>
  <c r="C8" i="19"/>
  <c r="C8" i="20" l="1"/>
  <c r="C8" i="21" l="1"/>
  <c r="C8" i="22" l="1"/>
  <c r="C8" i="23" l="1"/>
  <c r="C8" i="26" l="1"/>
  <c r="C8" i="27" l="1"/>
  <c r="C8" i="28" l="1"/>
  <c r="C8" i="29" l="1"/>
  <c r="C8" i="31" l="1"/>
  <c r="C8" i="32" l="1"/>
  <c r="C8" i="33" l="1"/>
  <c r="C8" i="34" l="1"/>
  <c r="C8" i="35" l="1"/>
  <c r="F8" i="36" l="1"/>
  <c r="D8" i="37" l="1"/>
  <c r="C8" i="71" l="1"/>
  <c r="C8" i="41"/>
  <c r="C8" i="42" l="1"/>
  <c r="C8" i="43" l="1"/>
  <c r="C8" i="44" l="1"/>
  <c r="C8" i="45" l="1"/>
</calcChain>
</file>

<file path=xl/sharedStrings.xml><?xml version="1.0" encoding="utf-8"?>
<sst xmlns="http://schemas.openxmlformats.org/spreadsheetml/2006/main" count="591" uniqueCount="305">
  <si>
    <t>Ano</t>
  </si>
  <si>
    <t>Voltar p/ Índice</t>
  </si>
  <si>
    <t>(tc/ha)</t>
  </si>
  <si>
    <t>(%)</t>
  </si>
  <si>
    <t>(Bilhões de litros)</t>
  </si>
  <si>
    <t>Análise de Conjuntura 2019</t>
  </si>
  <si>
    <t>Safra</t>
  </si>
  <si>
    <t>Área de Plantio</t>
  </si>
  <si>
    <t xml:space="preserve">Área colhida 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</si>
  <si>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</si>
  <si>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</si>
  <si>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</si>
  <si>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</si>
  <si>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</si>
  <si>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</si>
  <si>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</si>
  <si>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</si>
  <si>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% de cana planta</t>
  </si>
  <si>
    <t>Perfil desejado</t>
  </si>
  <si>
    <t>Expansão</t>
  </si>
  <si>
    <t>Renovação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</si>
  <si>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</si>
  <si>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</si>
  <si>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</si>
  <si>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</si>
  <si>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</si>
  <si>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</si>
  <si>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</si>
  <si>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</si>
  <si>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Produtividade</t>
  </si>
  <si>
    <t>Brasil</t>
  </si>
  <si>
    <t>Centro-Sul</t>
  </si>
  <si>
    <t>Norte-Nordeste</t>
  </si>
  <si>
    <t>PRORENOVA</t>
  </si>
  <si>
    <t>Outros programas</t>
  </si>
  <si>
    <t>Total</t>
  </si>
  <si>
    <t>(Nº de cortes)</t>
  </si>
  <si>
    <t>(Bilhões de reais)</t>
  </si>
  <si>
    <t>2009/10</t>
  </si>
  <si>
    <t>2010/11</t>
  </si>
  <si>
    <t>2011/12</t>
  </si>
  <si>
    <t>Colheita mecanizada (Brasil)</t>
  </si>
  <si>
    <t>Colheita mecanizada (C-Sul)</t>
  </si>
  <si>
    <t>Plantio mecanizado (C-Sul)</t>
  </si>
  <si>
    <t>Kg ATR / tc</t>
  </si>
  <si>
    <t>Rendimento de ATR (Brasil)</t>
  </si>
  <si>
    <t>Anidro</t>
  </si>
  <si>
    <t>Hidratado</t>
  </si>
  <si>
    <t xml:space="preserve">Anidro </t>
  </si>
  <si>
    <t xml:space="preserve">Hidratado </t>
  </si>
  <si>
    <t xml:space="preserve">Total </t>
  </si>
  <si>
    <t>(Milhões de litros)</t>
  </si>
  <si>
    <t>(Milhões de ton)</t>
  </si>
  <si>
    <t>(Milhões de hectares)</t>
  </si>
  <si>
    <t>Mês</t>
  </si>
  <si>
    <t xml:space="preserve"> Total</t>
  </si>
  <si>
    <t>Produção</t>
  </si>
  <si>
    <t>Exportação</t>
  </si>
  <si>
    <t>Consumo interno + variação de estoque</t>
  </si>
  <si>
    <t>Taxa de câmbio - Dolar (EUA)</t>
  </si>
  <si>
    <t>Exportação de açúcar</t>
  </si>
  <si>
    <t>Açúcar VHP</t>
  </si>
  <si>
    <t>Açúcar refinado</t>
  </si>
  <si>
    <t>(US$/ton)</t>
  </si>
  <si>
    <t>Açúcar</t>
  </si>
  <si>
    <t>(% ATR)</t>
  </si>
  <si>
    <t>(Milhões de unidades)</t>
  </si>
  <si>
    <t>Gasolina A</t>
  </si>
  <si>
    <t>Gasolina C</t>
  </si>
  <si>
    <t>Etanol hidratado</t>
  </si>
  <si>
    <t>Demanda</t>
  </si>
  <si>
    <t>Importação líquida</t>
  </si>
  <si>
    <t>Consumidor</t>
  </si>
  <si>
    <t>Distribuidor</t>
  </si>
  <si>
    <t>Usina/SP</t>
  </si>
  <si>
    <t>PE/PG</t>
  </si>
  <si>
    <t>Gasolina</t>
  </si>
  <si>
    <t>Etanol</t>
  </si>
  <si>
    <t>SE</t>
  </si>
  <si>
    <t>MA</t>
  </si>
  <si>
    <t>PA</t>
  </si>
  <si>
    <t>AL</t>
  </si>
  <si>
    <t>CE</t>
  </si>
  <si>
    <t>GO</t>
  </si>
  <si>
    <t>PB</t>
  </si>
  <si>
    <t>PE</t>
  </si>
  <si>
    <t>RN</t>
  </si>
  <si>
    <t>BA</t>
  </si>
  <si>
    <t>PI</t>
  </si>
  <si>
    <t>RJ</t>
  </si>
  <si>
    <t>PR</t>
  </si>
  <si>
    <t>SP</t>
  </si>
  <si>
    <t>MG</t>
  </si>
  <si>
    <t>Implantação</t>
  </si>
  <si>
    <t>Fechamento</t>
  </si>
  <si>
    <t>Reativação</t>
  </si>
  <si>
    <t>Variação de capacidade instalada</t>
  </si>
  <si>
    <t>(milhões de ton/ano)</t>
  </si>
  <si>
    <t>(unidades)</t>
  </si>
  <si>
    <t>PCH</t>
  </si>
  <si>
    <t>Térmica</t>
  </si>
  <si>
    <t>Eólica</t>
  </si>
  <si>
    <t>Térmica a Biomassa</t>
  </si>
  <si>
    <t>Hidráulica
(&gt;30 MW)</t>
  </si>
  <si>
    <t>(Gwméd)</t>
  </si>
  <si>
    <t>Autoconsumo</t>
  </si>
  <si>
    <t>Leilões de Energia de Reserva</t>
  </si>
  <si>
    <t>Leilões de Energia Nova</t>
  </si>
  <si>
    <t>Leilões de Fonte Alternativa</t>
  </si>
  <si>
    <t>PROINFA</t>
  </si>
  <si>
    <t>Energia Injetada</t>
  </si>
  <si>
    <t xml:space="preserve">Cana Processada </t>
  </si>
  <si>
    <t>(Mtc)</t>
  </si>
  <si>
    <t>(R$/litro - dez/19)</t>
  </si>
  <si>
    <t>(Milhões de m³ gas. equiv.)</t>
  </si>
  <si>
    <t>Térmicas a biomassa</t>
  </si>
  <si>
    <t xml:space="preserve"> PLD SE/CO</t>
  </si>
  <si>
    <t>(R$ - dez/19)</t>
  </si>
  <si>
    <t>Cana</t>
  </si>
  <si>
    <t>Demais</t>
  </si>
  <si>
    <t>Leilão</t>
  </si>
  <si>
    <t>Preço do diesel na refinaria (sem ICMS)</t>
  </si>
  <si>
    <t>Preço do biodiesel no leilão</t>
  </si>
  <si>
    <t>47º - 52º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</si>
  <si>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</si>
  <si>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</si>
  <si>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</si>
  <si>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</si>
  <si>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</si>
  <si>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</si>
  <si>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</si>
  <si>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</si>
  <si>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</si>
  <si>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</si>
  <si>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</si>
  <si>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</si>
  <si>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53º - 58º</t>
  </si>
  <si>
    <t>59º - 64º</t>
  </si>
  <si>
    <t>65º - 70º</t>
  </si>
  <si>
    <t>68C</t>
  </si>
  <si>
    <t>(R$/m³)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</si>
  <si>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</si>
  <si>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</si>
  <si>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</si>
  <si>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</si>
  <si>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</si>
  <si>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</si>
  <si>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</si>
  <si>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</si>
  <si>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</si>
  <si>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</si>
  <si>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</si>
  <si>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</si>
  <si>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Volume ofertado</t>
  </si>
  <si>
    <t>Volume arrematado</t>
  </si>
  <si>
    <t>(m³)</t>
  </si>
  <si>
    <t>Capac. c/ SCS</t>
  </si>
  <si>
    <t>Capac. sem SCS</t>
  </si>
  <si>
    <t>Consumo</t>
  </si>
  <si>
    <t>Produção de diesel</t>
  </si>
  <si>
    <t>Importação Líquida de diesel</t>
  </si>
  <si>
    <t>Produção de biodiesel</t>
  </si>
  <si>
    <t>Soja</t>
  </si>
  <si>
    <t>Gordura bovina</t>
  </si>
  <si>
    <t>Materiais graxos</t>
  </si>
  <si>
    <t>Gordura suína</t>
  </si>
  <si>
    <t>Fritura</t>
  </si>
  <si>
    <t>Dendê</t>
  </si>
  <si>
    <t>Algodão</t>
  </si>
  <si>
    <t>Frango</t>
  </si>
  <si>
    <t>Matérias-primas</t>
  </si>
  <si>
    <t>Uso p/ biodiesel</t>
  </si>
  <si>
    <t>Consumo interno</t>
  </si>
  <si>
    <t>(Milhões de toneladas)</t>
  </si>
  <si>
    <t>Glicerina</t>
  </si>
  <si>
    <t>Glicerol</t>
  </si>
  <si>
    <t>(1.000 ton)</t>
  </si>
  <si>
    <t>(US$ milhões)</t>
  </si>
  <si>
    <t>Receita</t>
  </si>
  <si>
    <t>Dispêndio</t>
  </si>
  <si>
    <t>Importação</t>
  </si>
  <si>
    <r>
      <t>(MtCO</t>
    </r>
    <r>
      <rPr>
        <vertAlign val="subscript"/>
        <sz val="11"/>
        <color theme="1"/>
        <rFont val="Calibri"/>
        <family val="2"/>
        <scheme val="minor"/>
      </rPr>
      <t>2eq</t>
    </r>
    <r>
      <rPr>
        <sz val="11"/>
        <color theme="1"/>
        <rFont val="Calibri"/>
        <family val="2"/>
        <scheme val="minor"/>
      </rPr>
      <t>)</t>
    </r>
  </si>
  <si>
    <t>Biodiesel</t>
  </si>
  <si>
    <t>Bioeletricidade</t>
  </si>
  <si>
    <t>UFs</t>
  </si>
  <si>
    <t>68ºC</t>
  </si>
  <si>
    <t>Biocombustível</t>
  </si>
  <si>
    <t>Biometano</t>
  </si>
  <si>
    <t>Etanol anidro</t>
  </si>
  <si>
    <t>Mín de Nota de Eficiência Energético-Ambiental</t>
  </si>
  <si>
    <t>Média de Nota de Eficiência Energético-Ambiental</t>
  </si>
  <si>
    <t>Máx de Nota de Eficiência Energético-Ambiental</t>
  </si>
  <si>
    <r>
      <t>(gCO</t>
    </r>
    <r>
      <rPr>
        <vertAlign val="subscript"/>
        <sz val="11"/>
        <color theme="1"/>
        <rFont val="Calibri"/>
        <family val="2"/>
        <scheme val="minor"/>
      </rPr>
      <t>2eq</t>
    </r>
    <r>
      <rPr>
        <sz val="11"/>
        <color theme="1"/>
        <rFont val="Calibri"/>
        <family val="2"/>
        <scheme val="minor"/>
      </rPr>
      <t>/MJ)</t>
    </r>
  </si>
  <si>
    <t>(unid.)</t>
  </si>
  <si>
    <t>Emissões evit.</t>
  </si>
  <si>
    <t>Regiões</t>
  </si>
  <si>
    <t>Norte</t>
  </si>
  <si>
    <t>Nordeste</t>
  </si>
  <si>
    <t>Sudeste</t>
  </si>
  <si>
    <t>Sul</t>
  </si>
  <si>
    <t>Centro-Oeste</t>
  </si>
  <si>
    <t>Produção regional</t>
  </si>
  <si>
    <t>Razão Social</t>
  </si>
  <si>
    <t>Outros</t>
  </si>
  <si>
    <t>Meta Individual</t>
  </si>
  <si>
    <t>TOTAL</t>
  </si>
  <si>
    <t>Cana processada</t>
  </si>
  <si>
    <t>(R$ / US$)</t>
  </si>
  <si>
    <t>Licenciamento</t>
  </si>
  <si>
    <t>Diferenciação</t>
  </si>
  <si>
    <t>Gráfico 1 - Área colhida e de plantio de cana do setor sucroalcooleiro (Brasil)</t>
  </si>
  <si>
    <t>Gráfico 16 - Demanda anual de etanol hidratado e gasolina C</t>
  </si>
  <si>
    <t>Gráfico 2 - Participação da cana planta na área total colhida e produtividade (Brasil)</t>
  </si>
  <si>
    <t>Gráfico 17 - Produção, demanda e importação líquida de gasolina A</t>
  </si>
  <si>
    <t>Gráfico 3 - Idade média do canavial (Brasil e regiões)</t>
  </si>
  <si>
    <t>Gráfico 18 - Preços de etanol hidratado </t>
  </si>
  <si>
    <t>Gráfico 4 - Valor captado de financiamentos públicos para o cultivo da cana</t>
  </si>
  <si>
    <t>Gráfico 19 - Relação de preços entre o hidratado e a gasolina C</t>
  </si>
  <si>
    <t>Gráfico 5 - Colheita e Plantio mecanizados x Rendimento da cana</t>
  </si>
  <si>
    <t>Gráfico 20 - Relação PE/PG mensal em 2019</t>
  </si>
  <si>
    <t>Gráfico 6 - Histórico anual do processamento de cana</t>
  </si>
  <si>
    <t>Gráfico 21 - Diferenciação Tributária - ICMS (gasolina x etanol) 2019</t>
  </si>
  <si>
    <t>Gráfico 7 - Produção brasileira de etanol</t>
  </si>
  <si>
    <t>Gráfico 22 - Fluxo de usinas de cana no Brasil</t>
  </si>
  <si>
    <t>Gráfico 8 - Produção brasileira de etanol de milho</t>
  </si>
  <si>
    <t>Gráfico 9 - Evolução mensal do estoque físico de etanol</t>
  </si>
  <si>
    <t>Gráfico 10 - Produção e exportação brasileira de açúcar</t>
  </si>
  <si>
    <t>Gráfico 11 - Exportação brasileira de açúcar e câmbio</t>
  </si>
  <si>
    <t>Gráfico 12 - Preços internacionais do açúcar VHP e refinado</t>
  </si>
  <si>
    <t>Gráfico 13 - Mix de produção (açúcar x etanol)</t>
  </si>
  <si>
    <t>Gráfico 14 - Licenciamentos de veículos leves</t>
  </si>
  <si>
    <t>Gráfico 15 - Demanda do ciclo Otto e participação dos diferentes combustíveis</t>
  </si>
  <si>
    <t>Gráfico 25 - Participação da biomassa de cana na geração elétrica</t>
  </si>
  <si>
    <t>Gráfico 26 - Autoconsumo e energia exportada pelas usinas de biomassa de cana</t>
  </si>
  <si>
    <t>Gráfico 27 - Histórico de energia exportada para o SIN e cana processada</t>
  </si>
  <si>
    <t>Gráfico 28 - Geração térmica a biomassa de cana versus PLD</t>
  </si>
  <si>
    <t>Gráfico 29 - Participação das demais biomassas X cana-de-açúcar</t>
  </si>
  <si>
    <t>Gráfico 30 - Preços médios - biodiesel e diesel sem ICMS</t>
  </si>
  <si>
    <t>Gráfico 31 - Volume de biodiesel nos Leilões – Ofertado × Arrematado</t>
  </si>
  <si>
    <t>Gráfico 32 - Capacidade Nominal Autorizada e Consumo de Biodiesel</t>
  </si>
  <si>
    <t>Gráfico 33 - Produção regional de Biodiesel em 2019</t>
  </si>
  <si>
    <t>Gráfico 34 - Oferta de diesel A e produção de biodiesel</t>
  </si>
  <si>
    <t>Gráfico 36 - Mercado de óleo de soja</t>
  </si>
  <si>
    <t>Gráfico 37 - Exportação de glicerina bruta e glicerol</t>
  </si>
  <si>
    <t>Gráfico 38 - Importação de metanol para biodiesel</t>
  </si>
  <si>
    <t>Gráfico 39 - Exportações e importações brasileiras de etanol – 2008 a 2019</t>
  </si>
  <si>
    <t>Gráfico 40 - Exportações e importações mensais de etanol – 2018 a 2019</t>
  </si>
  <si>
    <t>Gráfico 41 - Emissões Evitadas com Biocombustíveis em 2019</t>
  </si>
  <si>
    <t>Gráfico 42 - Nota de Eficiência Energético-Ambiental das unidades certificadas</t>
  </si>
  <si>
    <t>Gráfico 43 - Meta Individua CBIO (2020)</t>
  </si>
  <si>
    <t>(mil m³/dia)</t>
  </si>
  <si>
    <t>Gráfico 23 – Evolução da capacidade instalada de produção de etanol no Brasil</t>
  </si>
  <si>
    <t>Etanol Anidro</t>
  </si>
  <si>
    <t>Etanol Hidratado</t>
  </si>
  <si>
    <t>Gráfico 24 – Capacidade brasileira de tancagem de etanol por região em 2019</t>
  </si>
  <si>
    <t>Outros Álcoois</t>
  </si>
  <si>
    <r>
      <t>(GW</t>
    </r>
    <r>
      <rPr>
        <vertAlign val="subscript"/>
        <sz val="11"/>
        <color theme="1"/>
        <rFont val="Calibri"/>
        <family val="2"/>
        <scheme val="minor"/>
      </rPr>
      <t>méd</t>
    </r>
    <r>
      <rPr>
        <sz val="11"/>
        <color theme="1"/>
        <rFont val="Calibri"/>
        <family val="2"/>
        <scheme val="minor"/>
      </rPr>
      <t>)</t>
    </r>
  </si>
  <si>
    <t>Gráfico 35 - Participação de matérias-primas para a produção de biodiesel em 2019</t>
  </si>
  <si>
    <t>Total geral</t>
  </si>
  <si>
    <t>Petrobrás Distribuidora S.A.</t>
  </si>
  <si>
    <t>Ipiranga Produtos
 de Petróleo S.A</t>
  </si>
  <si>
    <t>Raízen Combustiveis S.A.</t>
  </si>
  <si>
    <t>ALESAT Combustíveis S. A.</t>
  </si>
  <si>
    <t>Ref.</t>
  </si>
  <si>
    <t>CONAB. (2020a). Comunicação Pessoal. Companhia Nacional de Abastecimento, Brasilia.</t>
  </si>
  <si>
    <t>CONAB. (2020b). Levantamentos de Safra: cana-de-açúcar. Acompanhamento da safra brasileira de cana-de-açúcar. Companhia Nacional de Abastecimento, Brasília. Acesso em 25 de Março de 2020, disponível em www.conab.gov.br</t>
  </si>
  <si>
    <t>UNICA. (2017). Comunicação Pessoal. União da Indústria de Cana-de-açúcar.</t>
  </si>
  <si>
    <t>BNDES. (2020b). Comunicação Pessoal. Banco Nacional de Desenvolvimento Econômico e Sustentável.</t>
  </si>
  <si>
    <t>CTC. (2020). Comunicação Pessoal. Centro de Tecnologia Canavieira.</t>
  </si>
  <si>
    <t>UNICA. (2013a). União da Indústria de Cana-de-açúcar: Coletiva de Imprensa: análise da safra 2013/14. Acesso em 17 de 12 de 2013, disponível em http://www.unica.com.br/download.php?idSecao=17&amp;id=6288236</t>
  </si>
  <si>
    <t>UNICA. (2013b). Coletiva de Imprensa: análise da safra 2013/14. União da Indústria de Cana-de-açúcar. Fonte: http://www.unica.com.br/download.php?idSecao=17&amp;id=12655382</t>
  </si>
  <si>
    <t>UNICA. (2014a). Comunicação Pessoal. União da Indústria de Cana-de-açúcar.</t>
  </si>
  <si>
    <t>MAPA. (2020). Sustentabilidade/Agroenergia. Ministério da Agricultura, Pecuária e Abastecimento. Acesso em 25 de Abril de 2020, disponível em http://www.agricultura.gov.br</t>
  </si>
  <si>
    <t>UNICA. (2020). UNICADATA. União da Indústria de Cana-de-açúcar. Acesso em 25 de Março de 2020, disponível em www.unicadata.com.br</t>
  </si>
  <si>
    <t>ME. (2020). Estatísticas de Comércio Exterior. Ministério da Economia, Secretaria Especial de Comércio Exterior e Assuntos Internacionais, Brasilia. Acesso em 16 de Março de 2020, disponível em http://comexstat.mdic.gov.br/pt/home</t>
  </si>
  <si>
    <r>
      <t xml:space="preserve">MAPA. (2020). </t>
    </r>
    <r>
      <rPr>
        <i/>
        <sz val="9"/>
        <color theme="1"/>
        <rFont val="Calibri"/>
        <family val="2"/>
        <scheme val="minor"/>
      </rPr>
      <t>Sustentabilidade/Agroenergia.</t>
    </r>
    <r>
      <rPr>
        <sz val="9"/>
        <color theme="1"/>
        <rFont val="Calibri"/>
        <family val="2"/>
        <scheme val="minor"/>
      </rPr>
      <t xml:space="preserve"> Ministério da Agricultura, Pecuária e Abastecimento. Acesso em 25 de Abril de 2020, disponível em http://www.agricultura.gov.br</t>
    </r>
  </si>
  <si>
    <r>
      <t xml:space="preserve">ME. (2020). </t>
    </r>
    <r>
      <rPr>
        <i/>
        <sz val="9"/>
        <color theme="1"/>
        <rFont val="Calibri"/>
        <family val="2"/>
        <scheme val="minor"/>
      </rPr>
      <t>Estatísticas de Comércio Exterior.</t>
    </r>
    <r>
      <rPr>
        <sz val="9"/>
        <color theme="1"/>
        <rFont val="Calibri"/>
        <family val="2"/>
        <scheme val="minor"/>
      </rPr>
      <t xml:space="preserve"> Ministério da Economia, Secretaria Especial de Comércio Exterior e Assuntos Internacionais, Brasilia. Acesso em 16 de Março de 2020, disponível em http://comexstat.mdic.gov.br/pt/home</t>
    </r>
  </si>
  <si>
    <t>BC. (2020). Sistema Gerenciador de Séries Temporais (SGS). Banco Central do Brasil. Acesso em 11 de Fevereiro de 2020, disponível em https://www3.bcb.gov.br/sgspub/localizarseries/localizarSeries.do?method=prepararTelaLocalizarSeries</t>
  </si>
  <si>
    <t>ANFAVEA. (2020). Anuário da indústria automobilística brasileira 2019. Associação Nacional dos Fabricantes de Veículos Automotores. Acesso em 10 de Abril de 2020, disponível em http://www.anfavea.com.br/anuario.html</t>
  </si>
  <si>
    <t>EPE. (2020a). Balanço Energético Nacional 2020: Ano-base 2019. Empresa de Pesquisa Energética, Rio de Janeiro. Fonte: www.epe.gov.br</t>
  </si>
  <si>
    <t>ANP. (2020b). Levantamento de preços. Agência Nacional do Petróleo, Gás Natural e Biocombustíveis, Rio de janeiro. Acesso em 23 de Janeiro de 2020, disponível em www.anp.gov.br</t>
  </si>
  <si>
    <t>CEPEA/ESALQ. (2020). Preços Agropecuários: Etanol (indicador mensal). Centro de Estudos Avançados em Economia Aplicada/Escola Superior de Agricultura “Luiz de Queiroz”. Acesso em 22 de Abril de 2020, disponível em www.cepea.esalq.usp.br/br</t>
  </si>
  <si>
    <t>CONFAZ/MF. (2020). Alíquotas e reduções de base de cálculo nas operações internas dos Estados e do Distrito Federal, 2018. Conselho Nacional de Política Fazendária/Ministério da Fazenda. Fonte: www.confaz.fazenda.gov.br/legislacao/aliquotas-icms-estaduais</t>
  </si>
  <si>
    <t>FECOMBUSTIVEIS. (2020). Fundação Nacional do Comércio de Combustíveis e de Lubrificantes. Acesso em 4 de Maio de 2020, disponível em http://www.fecombustiveis.org.br/relatorios/</t>
  </si>
  <si>
    <t>UNICA. (2014b). Comunicação Pessoal. União da Indústria de Cana-de-açúcar.</t>
  </si>
  <si>
    <t>ANP. (2020a). Autorização para produção de biocombustíveis. Agência Nacional do Petróleo, Gás Natural e Biocombustíveis, Rio de Janeiro. Acesso em 22 de Janeiro de 2020, disponível em http://www.anp.gov.br/producao-de-biocombustiveis/autorizacao-para-producao-de-biocombustiveis</t>
  </si>
  <si>
    <t>ANP. (2020e). Informações de Mercado - Etanol. Agência Nacional do Petróleo, Gás Natural e Biocombustíveis, Rio de Janeiro. Acesso em 24 de Maio de 2020, disponível em www.anp.gov.br/producao-de-biocombustiveis/etanol/informacoes-mercado-etanol</t>
  </si>
  <si>
    <t>CCEE. (2020). InfoMercado: Dados Individuais. Câmara de Comercialização de Energia Elétrica, São Paulo. Fonte: www.ccee.org.br</t>
  </si>
  <si>
    <t>ANP. (2020d). Leilões de Biodiesel. Agência Nacional do Petróleo, Gás Natural e Biocombustíveis, Rio de Janeiro. Acesso em 18 de Abril de 2020, disponível em http://www.anp.gov.br/distribuicao-e-revenda/leiloes-de-biodiesel</t>
  </si>
  <si>
    <r>
      <t xml:space="preserve">ANP. (2020d). </t>
    </r>
    <r>
      <rPr>
        <i/>
        <sz val="9"/>
        <color theme="1"/>
        <rFont val="Tahoma"/>
        <family val="2"/>
      </rPr>
      <t>Leilões de Biodiesel.</t>
    </r>
    <r>
      <rPr>
        <sz val="9"/>
        <color theme="1"/>
        <rFont val="Tahoma"/>
        <family val="2"/>
      </rPr>
      <t xml:space="preserve"> Agência Nacional do Petróleo, Gás Natural e Biocombustíveis, Rio de Janeiro. Acesso em 18 de Abril de 2020, disponível em http://www.anp.gov.br/distribuicao-e-revenda/leiloes-de-biodiesel</t>
    </r>
  </si>
  <si>
    <t>ANP. (2020c). Informações de Mercado - Biodiesel. Agência Nacional do Petróleo, Gás Natural e Biocombustíveis, Rio de Janeiro. Acesso em 18 de Fevereiro de 2020, disponível em http://www.anp.gov.br/producao-de-biocombustiveis/biodiesel/informacoes-de-mercado</t>
  </si>
  <si>
    <t>ABIOVE. (2020). Estatísticas. Associação Brasileira das Indústrias de Óleos Vegetais. Fonte: www.abiove.org.br/estatisticas</t>
  </si>
  <si>
    <t>IPCC. (2006). IPCC Guidelines for National Greenhouse Gas Inventories: volume 2, Energy. Intergovernmental Panel on Climate Change, Genebra. Fonte: http://www.ipcc-nggip.iges.or.jp/public/2006gl/vol2.html</t>
  </si>
  <si>
    <t>MCTI. (2020). Fatores de emissão de CO2 para utilizações que necessitam do fator médio de emissão do Sistema Interligado Nacional do Brasil, como, por exemplo, inventários corporativos. Ministério da Ciência, Tecnologia e Inovação, Brasília. Fonte: www.mct.gov.br</t>
  </si>
  <si>
    <t>ROSA, L. P., OLIVEIRA, L. B., COSTA, A. O., PIMENTEIRA, C. A., &amp; MATTOS, L. B. (2003). Geração de Energia a partir de resíduos sólidos. Proceedings of TOLMASQUIM, M.T (Coord) Fontes Alternativas, 515.</t>
  </si>
  <si>
    <t>ANP. (2020f). RenovaBio. Agência Nacional do Petróleo, Gás Natural e Biocombustíveis, Rio de Janeiro. Acesso em 30 de Junho de 2020, disponível em http://www.anp.gov.br/biocombustiveis/renovabio</t>
  </si>
  <si>
    <t>(mil m³/ano)</t>
  </si>
  <si>
    <t>(mil m³)</t>
  </si>
  <si>
    <t>Data</t>
  </si>
  <si>
    <t>Aquisição de CBIO</t>
  </si>
  <si>
    <t>Emisssão de CBIO</t>
  </si>
  <si>
    <t xml:space="preserve">Preço médio </t>
  </si>
  <si>
    <t>(R$)</t>
  </si>
  <si>
    <t>Emissão X Comercialização (acumulado) e preços de CBIO na B3</t>
  </si>
  <si>
    <t>Gráfico 44 - Emissão X Comercialização (acumulado) e preços de CBIO na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</si>
</sst>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[$-416]mmm\-yy;@"/>
    <numFmt numFmtId="168" formatCode="0_);\(0\)"/>
    <numFmt numFmtId="169" formatCode="0.0000"/>
    <numFmt numFmtId="170" formatCode="&quot;R$&quot;\ 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</font>
    <font>
      <i/>
      <sz val="9"/>
      <color theme="1"/>
      <name val="Tahoma"/>
      <family val="2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43" fontId="5" fillId="0" borderId="0" applyFont="0" applyFill="0" applyBorder="0" applyAlignment="0" applyProtection="0"/>
    <xf numFmtId="0" fontId="9" fillId="0" borderId="0"/>
    <xf numFmtId="9" fontId="10" fillId="0" borderId="0" applyFont="0" applyFill="0" applyBorder="0" applyAlignment="0" applyProtection="0"/>
    <xf numFmtId="0" fontId="9" fillId="0" borderId="0">
      <alignment vertical="center"/>
    </xf>
  </cellStyleXfs>
  <cellXfs count="165">
    <xf numFmtId="0" fontId="0" fillId="0" borderId="0" xfId="0"/>
    <xf numFmtId="0" fontId="4" fillId="0" borderId="0" xfId="1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0" xfId="0" quotePrefix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0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1" fontId="0" fillId="0" borderId="0" xfId="0" applyNumberFormat="1" applyFont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166" fontId="0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65" fontId="0" fillId="0" borderId="0" xfId="2" applyNumberFormat="1" applyFont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166" fontId="0" fillId="0" borderId="3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Border="1" applyAlignment="1">
      <alignment vertical="top"/>
    </xf>
    <xf numFmtId="9" fontId="0" fillId="0" borderId="0" xfId="2" applyFont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0" fillId="0" borderId="2" xfId="0" applyFont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167" fontId="0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 wrapText="1"/>
    </xf>
    <xf numFmtId="17" fontId="0" fillId="0" borderId="0" xfId="0" applyNumberFormat="1" applyFont="1" applyAlignment="1">
      <alignment horizontal="center" vertical="top"/>
    </xf>
    <xf numFmtId="0" fontId="0" fillId="0" borderId="0" xfId="0" applyFont="1" applyBorder="1" applyAlignment="1">
      <alignment vertical="top" wrapText="1"/>
    </xf>
    <xf numFmtId="164" fontId="0" fillId="0" borderId="0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7" fontId="0" fillId="0" borderId="0" xfId="0" applyNumberFormat="1" applyFont="1" applyAlignment="1">
      <alignment vertical="top"/>
    </xf>
    <xf numFmtId="4" fontId="0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center"/>
    </xf>
    <xf numFmtId="0" fontId="0" fillId="0" borderId="2" xfId="0" applyFont="1" applyBorder="1" applyAlignment="1">
      <alignment horizontal="centerContinuous" vertical="top"/>
    </xf>
    <xf numFmtId="3" fontId="0" fillId="0" borderId="0" xfId="0" applyNumberFormat="1" applyFont="1" applyAlignment="1">
      <alignment vertical="top"/>
    </xf>
    <xf numFmtId="0" fontId="0" fillId="0" borderId="2" xfId="0" applyFont="1" applyBorder="1" applyAlignment="1">
      <alignment horizontal="centerContinuous" vertical="top" wrapText="1"/>
    </xf>
    <xf numFmtId="0" fontId="0" fillId="0" borderId="4" xfId="0" applyFont="1" applyBorder="1" applyAlignment="1">
      <alignment horizontal="centerContinuous" vertical="top"/>
    </xf>
    <xf numFmtId="165" fontId="0" fillId="0" borderId="3" xfId="2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vertical="top"/>
    </xf>
    <xf numFmtId="164" fontId="0" fillId="0" borderId="6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1" fontId="0" fillId="0" borderId="0" xfId="2" applyNumberFormat="1" applyFont="1" applyAlignment="1">
      <alignment horizontal="center" vertical="top"/>
    </xf>
    <xf numFmtId="0" fontId="0" fillId="0" borderId="2" xfId="0" applyFont="1" applyBorder="1" applyAlignment="1">
      <alignment horizontal="centerContinuous" wrapText="1"/>
    </xf>
    <xf numFmtId="164" fontId="0" fillId="0" borderId="0" xfId="2" applyNumberFormat="1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0" fillId="0" borderId="4" xfId="0" applyFont="1" applyBorder="1" applyAlignment="1">
      <alignment horizontal="centerContinuous" vertical="top" wrapText="1"/>
    </xf>
    <xf numFmtId="1" fontId="0" fillId="0" borderId="0" xfId="0" applyNumberFormat="1" applyFont="1" applyAlignment="1">
      <alignment horizontal="center" vertical="top"/>
    </xf>
    <xf numFmtId="0" fontId="8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4" fontId="0" fillId="0" borderId="0" xfId="2" applyNumberFormat="1" applyFont="1" applyAlignment="1">
      <alignment horizontal="center" vertical="top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top"/>
    </xf>
    <xf numFmtId="9" fontId="0" fillId="0" borderId="0" xfId="2" applyNumberFormat="1" applyFont="1" applyAlignment="1">
      <alignment horizontal="center" vertical="top"/>
    </xf>
    <xf numFmtId="0" fontId="0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top" wrapText="1"/>
    </xf>
    <xf numFmtId="0" fontId="4" fillId="0" borderId="0" xfId="1" applyFont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167" fontId="0" fillId="0" borderId="0" xfId="0" applyNumberFormat="1" applyFont="1" applyBorder="1" applyAlignment="1">
      <alignment horizontal="center" vertical="top"/>
    </xf>
    <xf numFmtId="0" fontId="0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68" fontId="11" fillId="0" borderId="8" xfId="4" applyNumberFormat="1" applyFont="1" applyFill="1" applyBorder="1" applyAlignment="1">
      <alignment horizontal="center" vertical="center"/>
    </xf>
    <xf numFmtId="0" fontId="11" fillId="0" borderId="8" xfId="5" applyFont="1" applyFill="1" applyBorder="1" applyAlignment="1"/>
    <xf numFmtId="0" fontId="7" fillId="0" borderId="0" xfId="0" applyFont="1" applyAlignment="1">
      <alignment vertical="top"/>
    </xf>
    <xf numFmtId="168" fontId="9" fillId="0" borderId="8" xfId="4" applyNumberFormat="1" applyFont="1" applyFill="1" applyBorder="1" applyAlignment="1">
      <alignment horizontal="center" vertical="top"/>
    </xf>
    <xf numFmtId="168" fontId="9" fillId="0" borderId="0" xfId="4" applyNumberFormat="1" applyFont="1" applyFill="1" applyBorder="1" applyAlignment="1">
      <alignment horizontal="center" vertical="top"/>
    </xf>
    <xf numFmtId="3" fontId="0" fillId="0" borderId="0" xfId="0" applyNumberFormat="1" applyFont="1" applyAlignment="1">
      <alignment horizontal="center" vertical="top"/>
    </xf>
    <xf numFmtId="3" fontId="0" fillId="0" borderId="0" xfId="2" applyNumberFormat="1" applyFont="1" applyAlignment="1">
      <alignment horizontal="center" vertical="top"/>
    </xf>
    <xf numFmtId="0" fontId="0" fillId="0" borderId="0" xfId="0" applyFont="1"/>
    <xf numFmtId="0" fontId="12" fillId="0" borderId="1" xfId="0" applyFont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2" fillId="0" borderId="2" xfId="0" applyFont="1" applyBorder="1" applyAlignment="1">
      <alignment vertical="top"/>
    </xf>
    <xf numFmtId="3" fontId="0" fillId="0" borderId="3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3" fontId="0" fillId="0" borderId="0" xfId="2" applyNumberFormat="1" applyFont="1" applyBorder="1" applyAlignment="1">
      <alignment horizontal="center" vertical="top"/>
    </xf>
    <xf numFmtId="3" fontId="0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9" fontId="0" fillId="0" borderId="3" xfId="2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65" fontId="0" fillId="0" borderId="0" xfId="2" applyNumberFormat="1" applyFont="1" applyBorder="1" applyAlignment="1">
      <alignment horizontal="center" vertical="top"/>
    </xf>
    <xf numFmtId="166" fontId="0" fillId="0" borderId="0" xfId="2" applyNumberFormat="1" applyFont="1" applyAlignment="1">
      <alignment horizontal="center" vertical="top"/>
    </xf>
    <xf numFmtId="166" fontId="0" fillId="0" borderId="0" xfId="0" applyNumberFormat="1" applyFont="1" applyBorder="1" applyAlignment="1">
      <alignment horizontal="center"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Continuous" vertical="top"/>
    </xf>
    <xf numFmtId="0" fontId="1" fillId="0" borderId="0" xfId="0" applyFont="1" applyBorder="1" applyAlignment="1">
      <alignment horizontal="centerContinuous" vertical="top" wrapText="1"/>
    </xf>
    <xf numFmtId="0" fontId="0" fillId="0" borderId="0" xfId="0" applyFont="1" applyAlignment="1">
      <alignment vertical="center"/>
    </xf>
    <xf numFmtId="0" fontId="1" fillId="0" borderId="3" xfId="0" applyFont="1" applyBorder="1" applyAlignment="1">
      <alignment horizontal="centerContinuous" vertical="top"/>
    </xf>
    <xf numFmtId="0" fontId="1" fillId="0" borderId="2" xfId="0" applyFont="1" applyBorder="1" applyAlignment="1">
      <alignment horizontal="centerContinuous" vertical="top" wrapText="1"/>
    </xf>
    <xf numFmtId="0" fontId="1" fillId="0" borderId="4" xfId="0" applyFont="1" applyBorder="1" applyAlignment="1">
      <alignment horizontal="centerContinuous" vertical="top" wrapText="1"/>
    </xf>
    <xf numFmtId="0" fontId="1" fillId="0" borderId="12" xfId="0" applyFont="1" applyBorder="1" applyAlignment="1">
      <alignment horizontal="centerContinuous" vertical="top" wrapText="1"/>
    </xf>
    <xf numFmtId="166" fontId="0" fillId="0" borderId="11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centerContinuous" vertical="top" wrapText="1"/>
    </xf>
    <xf numFmtId="1" fontId="4" fillId="0" borderId="0" xfId="1" applyNumberFormat="1" applyFont="1" applyAlignment="1">
      <alignment horizontal="center" vertical="top"/>
    </xf>
    <xf numFmtId="1" fontId="0" fillId="0" borderId="0" xfId="0" applyNumberFormat="1" applyFont="1" applyAlignment="1">
      <alignment vertical="top"/>
    </xf>
    <xf numFmtId="1" fontId="12" fillId="0" borderId="1" xfId="0" applyNumberFormat="1" applyFont="1" applyBorder="1" applyAlignment="1">
      <alignment vertical="top"/>
    </xf>
    <xf numFmtId="1" fontId="1" fillId="0" borderId="0" xfId="0" applyNumberFormat="1" applyFont="1" applyFill="1" applyBorder="1" applyAlignment="1">
      <alignment horizontal="center" vertical="top"/>
    </xf>
    <xf numFmtId="0" fontId="0" fillId="0" borderId="0" xfId="0" applyFont="1" applyAlignment="1"/>
    <xf numFmtId="0" fontId="12" fillId="0" borderId="1" xfId="0" applyFont="1" applyBorder="1" applyAlignment="1"/>
    <xf numFmtId="0" fontId="1" fillId="0" borderId="0" xfId="0" applyFont="1" applyAlignment="1">
      <alignment horizontal="left" vertical="top"/>
    </xf>
    <xf numFmtId="166" fontId="0" fillId="0" borderId="0" xfId="0" applyNumberFormat="1" applyFont="1" applyAlignment="1">
      <alignment horizontal="center" vertical="top" wrapText="1"/>
    </xf>
    <xf numFmtId="2" fontId="0" fillId="0" borderId="0" xfId="0" applyNumberFormat="1" applyFont="1" applyAlignment="1">
      <alignment horizontal="center" vertical="top"/>
    </xf>
    <xf numFmtId="167" fontId="1" fillId="0" borderId="0" xfId="0" applyNumberFormat="1" applyFont="1" applyAlignment="1">
      <alignment horizontal="center" vertical="top"/>
    </xf>
    <xf numFmtId="165" fontId="1" fillId="0" borderId="0" xfId="2" applyNumberFormat="1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66" fontId="1" fillId="0" borderId="0" xfId="0" applyNumberFormat="1" applyFont="1" applyAlignment="1">
      <alignment horizontal="center" vertical="top"/>
    </xf>
    <xf numFmtId="2" fontId="0" fillId="0" borderId="0" xfId="2" applyNumberFormat="1" applyFont="1" applyAlignment="1">
      <alignment horizontal="center" vertical="top"/>
    </xf>
    <xf numFmtId="169" fontId="0" fillId="0" borderId="0" xfId="2" applyNumberFormat="1" applyFont="1" applyAlignment="1">
      <alignment horizontal="center" vertical="top"/>
    </xf>
    <xf numFmtId="0" fontId="1" fillId="0" borderId="3" xfId="0" applyFont="1" applyBorder="1" applyAlignment="1">
      <alignment horizontal="centerContinuous" vertical="top" wrapText="1"/>
    </xf>
    <xf numFmtId="166" fontId="0" fillId="0" borderId="3" xfId="2" applyNumberFormat="1" applyFont="1" applyBorder="1" applyAlignment="1">
      <alignment horizontal="center" vertical="top"/>
    </xf>
    <xf numFmtId="166" fontId="1" fillId="0" borderId="3" xfId="0" applyNumberFormat="1" applyFont="1" applyBorder="1" applyAlignment="1">
      <alignment horizontal="center" vertical="top"/>
    </xf>
    <xf numFmtId="164" fontId="1" fillId="0" borderId="0" xfId="2" applyNumberFormat="1" applyFont="1" applyAlignment="1">
      <alignment horizontal="center" vertical="top"/>
    </xf>
    <xf numFmtId="167" fontId="0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/>
    <xf numFmtId="0" fontId="1" fillId="0" borderId="0" xfId="0" applyFont="1" applyBorder="1" applyAlignment="1">
      <alignment horizontal="left" vertical="top"/>
    </xf>
    <xf numFmtId="165" fontId="0" fillId="0" borderId="0" xfId="2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top"/>
    </xf>
    <xf numFmtId="17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2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168" fontId="11" fillId="0" borderId="8" xfId="4" applyNumberFormat="1" applyFont="1" applyFill="1" applyBorder="1" applyAlignment="1">
      <alignment horizontal="center" vertical="center"/>
    </xf>
    <xf numFmtId="0" fontId="11" fillId="0" borderId="8" xfId="4" applyNumberFormat="1" applyFont="1" applyFill="1" applyBorder="1" applyAlignment="1">
      <alignment horizontal="center" vertical="center"/>
    </xf>
    <xf numFmtId="168" fontId="11" fillId="0" borderId="9" xfId="4" applyNumberFormat="1" applyFont="1" applyFill="1" applyBorder="1" applyAlignment="1">
      <alignment horizontal="center" vertical="center"/>
    </xf>
    <xf numFmtId="168" fontId="11" fillId="0" borderId="10" xfId="4" applyNumberFormat="1" applyFont="1" applyFill="1" applyBorder="1" applyAlignment="1">
      <alignment horizontal="center" vertical="center"/>
    </xf>
    <xf numFmtId="168" fontId="11" fillId="0" borderId="8" xfId="4" applyNumberFormat="1" applyFont="1" applyFill="1" applyBorder="1" applyAlignment="1">
      <alignment vertical="center"/>
    </xf>
    <xf numFmtId="0" fontId="11" fillId="0" borderId="8" xfId="4" applyNumberFormat="1" applyFont="1" applyFill="1" applyBorder="1" applyAlignment="1">
      <alignment vertical="center"/>
    </xf>
    <xf numFmtId="168" fontId="9" fillId="0" borderId="8" xfId="4" applyNumberFormat="1" applyFont="1" applyFill="1" applyBorder="1" applyAlignment="1">
      <alignment horizontal="center" vertical="center"/>
    </xf>
  </cellXfs>
  <cellStyles count="8">
    <cellStyle name="Hiperlink" xfId="1" builtinId="8"/>
    <cellStyle name="Normal" xfId="0" builtinId="0"/>
    <cellStyle name="Normal 10 2" xfId="3"/>
    <cellStyle name="Normal 5" xfId="7"/>
    <cellStyle name="Normal 8" xfId="5"/>
    <cellStyle name="Porcentagem" xfId="2" builtinId="5"/>
    <cellStyle name="Porcentagem 4 2" xfId="6"/>
    <cellStyle name="Vírgula 4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-11'!A1"/><Relationship Id="rId18" Type="http://schemas.openxmlformats.org/officeDocument/2006/relationships/hyperlink" Target="#'A-16'!A1"/><Relationship Id="rId26" Type="http://schemas.openxmlformats.org/officeDocument/2006/relationships/hyperlink" Target="#'A-26'!A1"/><Relationship Id="rId39" Type="http://schemas.openxmlformats.org/officeDocument/2006/relationships/hyperlink" Target="#'A-40'!A1"/><Relationship Id="rId21" Type="http://schemas.openxmlformats.org/officeDocument/2006/relationships/hyperlink" Target="#'A-19'!A1"/><Relationship Id="rId34" Type="http://schemas.openxmlformats.org/officeDocument/2006/relationships/hyperlink" Target="#'A-35'!A1"/><Relationship Id="rId42" Type="http://schemas.openxmlformats.org/officeDocument/2006/relationships/hyperlink" Target="#'A-43'!A1"/><Relationship Id="rId47" Type="http://schemas.openxmlformats.org/officeDocument/2006/relationships/image" Target="file:///\\epe.lan\Arquivos\Projetos\Estagio%20Biocombustiveis\Igor\Biodiesel\Boletim%20Biodiesel\EPE_logo.jpg" TargetMode="External"/><Relationship Id="rId7" Type="http://schemas.openxmlformats.org/officeDocument/2006/relationships/hyperlink" Target="#'A-5'!A1"/><Relationship Id="rId2" Type="http://schemas.openxmlformats.org/officeDocument/2006/relationships/image" Target="../media/image1.png"/><Relationship Id="rId16" Type="http://schemas.openxmlformats.org/officeDocument/2006/relationships/hyperlink" Target="#'A-14'!A1"/><Relationship Id="rId29" Type="http://schemas.openxmlformats.org/officeDocument/2006/relationships/hyperlink" Target="#'A-29'!A1"/><Relationship Id="rId1" Type="http://schemas.openxmlformats.org/officeDocument/2006/relationships/hyperlink" Target="#'A-1'!A1"/><Relationship Id="rId6" Type="http://schemas.openxmlformats.org/officeDocument/2006/relationships/hyperlink" Target="#'A-4'!A1"/><Relationship Id="rId11" Type="http://schemas.openxmlformats.org/officeDocument/2006/relationships/hyperlink" Target="#'A-9'!A1"/><Relationship Id="rId24" Type="http://schemas.openxmlformats.org/officeDocument/2006/relationships/hyperlink" Target="#'A-22'!A1"/><Relationship Id="rId32" Type="http://schemas.openxmlformats.org/officeDocument/2006/relationships/hyperlink" Target="#'A-33'!A1"/><Relationship Id="rId37" Type="http://schemas.openxmlformats.org/officeDocument/2006/relationships/hyperlink" Target="#'A-38'!A1"/><Relationship Id="rId40" Type="http://schemas.openxmlformats.org/officeDocument/2006/relationships/hyperlink" Target="#'A-42'!A1"/><Relationship Id="rId45" Type="http://schemas.openxmlformats.org/officeDocument/2006/relationships/hyperlink" Target="#'A-24'!A1"/><Relationship Id="rId5" Type="http://schemas.openxmlformats.org/officeDocument/2006/relationships/hyperlink" Target="#'A-3'!A1"/><Relationship Id="rId15" Type="http://schemas.openxmlformats.org/officeDocument/2006/relationships/hyperlink" Target="#'A-13'!A1"/><Relationship Id="rId23" Type="http://schemas.openxmlformats.org/officeDocument/2006/relationships/hyperlink" Target="#'A-21'!A1"/><Relationship Id="rId28" Type="http://schemas.openxmlformats.org/officeDocument/2006/relationships/hyperlink" Target="#'A-28'!A1"/><Relationship Id="rId36" Type="http://schemas.openxmlformats.org/officeDocument/2006/relationships/hyperlink" Target="#'A-37'!A1"/><Relationship Id="rId10" Type="http://schemas.openxmlformats.org/officeDocument/2006/relationships/hyperlink" Target="#'A-8'!A1"/><Relationship Id="rId19" Type="http://schemas.openxmlformats.org/officeDocument/2006/relationships/hyperlink" Target="#'A-17'!A1"/><Relationship Id="rId31" Type="http://schemas.openxmlformats.org/officeDocument/2006/relationships/hyperlink" Target="#'A-32'!A1"/><Relationship Id="rId44" Type="http://schemas.openxmlformats.org/officeDocument/2006/relationships/hyperlink" Target="#'A-23'!A1"/><Relationship Id="rId4" Type="http://schemas.openxmlformats.org/officeDocument/2006/relationships/hyperlink" Target="#'A-2'!A1"/><Relationship Id="rId9" Type="http://schemas.openxmlformats.org/officeDocument/2006/relationships/hyperlink" Target="#'A-7'!A1"/><Relationship Id="rId14" Type="http://schemas.openxmlformats.org/officeDocument/2006/relationships/hyperlink" Target="#'A-12'!A1"/><Relationship Id="rId22" Type="http://schemas.openxmlformats.org/officeDocument/2006/relationships/hyperlink" Target="#'A-20'!A1"/><Relationship Id="rId27" Type="http://schemas.openxmlformats.org/officeDocument/2006/relationships/hyperlink" Target="#'A-27'!A1"/><Relationship Id="rId30" Type="http://schemas.openxmlformats.org/officeDocument/2006/relationships/hyperlink" Target="#'A-31'!A1"/><Relationship Id="rId35" Type="http://schemas.openxmlformats.org/officeDocument/2006/relationships/hyperlink" Target="#'A-36'!A1"/><Relationship Id="rId43" Type="http://schemas.openxmlformats.org/officeDocument/2006/relationships/image" Target="../media/image3.png"/><Relationship Id="rId8" Type="http://schemas.openxmlformats.org/officeDocument/2006/relationships/hyperlink" Target="#'A-6'!A1"/><Relationship Id="rId3" Type="http://schemas.openxmlformats.org/officeDocument/2006/relationships/image" Target="../media/image2.png"/><Relationship Id="rId12" Type="http://schemas.openxmlformats.org/officeDocument/2006/relationships/hyperlink" Target="#'A-10'!A1"/><Relationship Id="rId17" Type="http://schemas.openxmlformats.org/officeDocument/2006/relationships/hyperlink" Target="#'A-15'!A1"/><Relationship Id="rId25" Type="http://schemas.openxmlformats.org/officeDocument/2006/relationships/hyperlink" Target="#'A-25'!A1"/><Relationship Id="rId33" Type="http://schemas.openxmlformats.org/officeDocument/2006/relationships/hyperlink" Target="#'A-34'!A1"/><Relationship Id="rId38" Type="http://schemas.openxmlformats.org/officeDocument/2006/relationships/hyperlink" Target="#'A-39'!A1"/><Relationship Id="rId46" Type="http://schemas.openxmlformats.org/officeDocument/2006/relationships/hyperlink" Target="#'A-44'!_Ref515905412"/><Relationship Id="rId20" Type="http://schemas.openxmlformats.org/officeDocument/2006/relationships/hyperlink" Target="#'A-18'!A1"/><Relationship Id="rId41" Type="http://schemas.openxmlformats.org/officeDocument/2006/relationships/hyperlink" Target="#'A-41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4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123825</xdr:rowOff>
    </xdr:from>
    <xdr:to>
      <xdr:col>14</xdr:col>
      <xdr:colOff>581025</xdr:colOff>
      <xdr:row>7</xdr:row>
      <xdr:rowOff>38100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161928</xdr:colOff>
      <xdr:row>63</xdr:row>
      <xdr:rowOff>57152</xdr:rowOff>
    </xdr:from>
    <xdr:to>
      <xdr:col>22</xdr:col>
      <xdr:colOff>9319</xdr:colOff>
      <xdr:row>70</xdr:row>
      <xdr:rowOff>185944</xdr:rowOff>
    </xdr:to>
    <xdr:pic>
      <xdr:nvPicPr>
        <xdr:cNvPr id="18" name="Imagem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3" y="12182477"/>
          <a:ext cx="1676191" cy="1462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123825</xdr:rowOff>
    </xdr:from>
    <xdr:to>
      <xdr:col>14</xdr:col>
      <xdr:colOff>581025</xdr:colOff>
      <xdr:row>11</xdr:row>
      <xdr:rowOff>0</xdr:rowOff>
    </xdr:to>
    <xdr:pic>
      <xdr:nvPicPr>
        <xdr:cNvPr id="7" name="Imagem 6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11</xdr:row>
      <xdr:rowOff>123825</xdr:rowOff>
    </xdr:from>
    <xdr:to>
      <xdr:col>14</xdr:col>
      <xdr:colOff>581025</xdr:colOff>
      <xdr:row>15</xdr:row>
      <xdr:rowOff>0</xdr:rowOff>
    </xdr:to>
    <xdr:pic>
      <xdr:nvPicPr>
        <xdr:cNvPr id="8" name="Imagem 7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40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15</xdr:row>
      <xdr:rowOff>123825</xdr:rowOff>
    </xdr:from>
    <xdr:to>
      <xdr:col>14</xdr:col>
      <xdr:colOff>581025</xdr:colOff>
      <xdr:row>19</xdr:row>
      <xdr:rowOff>0</xdr:rowOff>
    </xdr:to>
    <xdr:pic>
      <xdr:nvPicPr>
        <xdr:cNvPr id="10" name="Imagem 9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171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123825</xdr:rowOff>
    </xdr:from>
    <xdr:to>
      <xdr:col>14</xdr:col>
      <xdr:colOff>581025</xdr:colOff>
      <xdr:row>23</xdr:row>
      <xdr:rowOff>0</xdr:rowOff>
    </xdr:to>
    <xdr:pic>
      <xdr:nvPicPr>
        <xdr:cNvPr id="11" name="Imagem 1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933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123825</xdr:rowOff>
    </xdr:from>
    <xdr:to>
      <xdr:col>14</xdr:col>
      <xdr:colOff>581025</xdr:colOff>
      <xdr:row>27</xdr:row>
      <xdr:rowOff>0</xdr:rowOff>
    </xdr:to>
    <xdr:pic>
      <xdr:nvPicPr>
        <xdr:cNvPr id="12" name="Imagem 11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469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123825</xdr:rowOff>
    </xdr:from>
    <xdr:to>
      <xdr:col>14</xdr:col>
      <xdr:colOff>581025</xdr:colOff>
      <xdr:row>31</xdr:row>
      <xdr:rowOff>0</xdr:rowOff>
    </xdr:to>
    <xdr:pic>
      <xdr:nvPicPr>
        <xdr:cNvPr id="13" name="Imagem 12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545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31</xdr:row>
      <xdr:rowOff>123825</xdr:rowOff>
    </xdr:from>
    <xdr:to>
      <xdr:col>14</xdr:col>
      <xdr:colOff>581025</xdr:colOff>
      <xdr:row>35</xdr:row>
      <xdr:rowOff>0</xdr:rowOff>
    </xdr:to>
    <xdr:pic>
      <xdr:nvPicPr>
        <xdr:cNvPr id="14" name="Imagem 13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621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35</xdr:row>
      <xdr:rowOff>123825</xdr:rowOff>
    </xdr:from>
    <xdr:to>
      <xdr:col>14</xdr:col>
      <xdr:colOff>581025</xdr:colOff>
      <xdr:row>39</xdr:row>
      <xdr:rowOff>0</xdr:rowOff>
    </xdr:to>
    <xdr:pic>
      <xdr:nvPicPr>
        <xdr:cNvPr id="15" name="Imagem 14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39</xdr:row>
      <xdr:rowOff>123825</xdr:rowOff>
    </xdr:from>
    <xdr:to>
      <xdr:col>14</xdr:col>
      <xdr:colOff>581025</xdr:colOff>
      <xdr:row>43</xdr:row>
      <xdr:rowOff>0</xdr:rowOff>
    </xdr:to>
    <xdr:pic>
      <xdr:nvPicPr>
        <xdr:cNvPr id="16" name="Imagem 1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767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123825</xdr:rowOff>
    </xdr:from>
    <xdr:to>
      <xdr:col>14</xdr:col>
      <xdr:colOff>581025</xdr:colOff>
      <xdr:row>47</xdr:row>
      <xdr:rowOff>0</xdr:rowOff>
    </xdr:to>
    <xdr:pic>
      <xdr:nvPicPr>
        <xdr:cNvPr id="17" name="Imagem 16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8439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47</xdr:row>
      <xdr:rowOff>123825</xdr:rowOff>
    </xdr:from>
    <xdr:to>
      <xdr:col>14</xdr:col>
      <xdr:colOff>581025</xdr:colOff>
      <xdr:row>51</xdr:row>
      <xdr:rowOff>0</xdr:rowOff>
    </xdr:to>
    <xdr:pic>
      <xdr:nvPicPr>
        <xdr:cNvPr id="21" name="Imagem 20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9201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51</xdr:row>
      <xdr:rowOff>123825</xdr:rowOff>
    </xdr:from>
    <xdr:to>
      <xdr:col>14</xdr:col>
      <xdr:colOff>581025</xdr:colOff>
      <xdr:row>55</xdr:row>
      <xdr:rowOff>0</xdr:rowOff>
    </xdr:to>
    <xdr:pic>
      <xdr:nvPicPr>
        <xdr:cNvPr id="23" name="Imagem 22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9963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55</xdr:row>
      <xdr:rowOff>123825</xdr:rowOff>
    </xdr:from>
    <xdr:to>
      <xdr:col>14</xdr:col>
      <xdr:colOff>581025</xdr:colOff>
      <xdr:row>59</xdr:row>
      <xdr:rowOff>0</xdr:rowOff>
    </xdr:to>
    <xdr:pic>
      <xdr:nvPicPr>
        <xdr:cNvPr id="24" name="Imagem 2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0725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59</xdr:row>
      <xdr:rowOff>123825</xdr:rowOff>
    </xdr:from>
    <xdr:to>
      <xdr:col>14</xdr:col>
      <xdr:colOff>581025</xdr:colOff>
      <xdr:row>63</xdr:row>
      <xdr:rowOff>0</xdr:rowOff>
    </xdr:to>
    <xdr:pic>
      <xdr:nvPicPr>
        <xdr:cNvPr id="25" name="Imagem 24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148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</xdr:row>
      <xdr:rowOff>123825</xdr:rowOff>
    </xdr:from>
    <xdr:to>
      <xdr:col>25</xdr:col>
      <xdr:colOff>581025</xdr:colOff>
      <xdr:row>7</xdr:row>
      <xdr:rowOff>38100</xdr:rowOff>
    </xdr:to>
    <xdr:pic>
      <xdr:nvPicPr>
        <xdr:cNvPr id="26" name="Imagem 25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621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7</xdr:row>
      <xdr:rowOff>123825</xdr:rowOff>
    </xdr:from>
    <xdr:to>
      <xdr:col>25</xdr:col>
      <xdr:colOff>581025</xdr:colOff>
      <xdr:row>11</xdr:row>
      <xdr:rowOff>0</xdr:rowOff>
    </xdr:to>
    <xdr:pic>
      <xdr:nvPicPr>
        <xdr:cNvPr id="27" name="Imagem 26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123825</xdr:rowOff>
    </xdr:from>
    <xdr:to>
      <xdr:col>25</xdr:col>
      <xdr:colOff>581025</xdr:colOff>
      <xdr:row>15</xdr:row>
      <xdr:rowOff>0</xdr:rowOff>
    </xdr:to>
    <xdr:pic>
      <xdr:nvPicPr>
        <xdr:cNvPr id="28" name="Imagem 27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15</xdr:row>
      <xdr:rowOff>123825</xdr:rowOff>
    </xdr:from>
    <xdr:to>
      <xdr:col>25</xdr:col>
      <xdr:colOff>581025</xdr:colOff>
      <xdr:row>19</xdr:row>
      <xdr:rowOff>0</xdr:rowOff>
    </xdr:to>
    <xdr:pic>
      <xdr:nvPicPr>
        <xdr:cNvPr id="30" name="Imagem 29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3105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19</xdr:row>
      <xdr:rowOff>123825</xdr:rowOff>
    </xdr:from>
    <xdr:to>
      <xdr:col>25</xdr:col>
      <xdr:colOff>581025</xdr:colOff>
      <xdr:row>23</xdr:row>
      <xdr:rowOff>0</xdr:rowOff>
    </xdr:to>
    <xdr:pic>
      <xdr:nvPicPr>
        <xdr:cNvPr id="31" name="Imagem 30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386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23</xdr:row>
      <xdr:rowOff>123825</xdr:rowOff>
    </xdr:from>
    <xdr:to>
      <xdr:col>25</xdr:col>
      <xdr:colOff>581025</xdr:colOff>
      <xdr:row>27</xdr:row>
      <xdr:rowOff>0</xdr:rowOff>
    </xdr:to>
    <xdr:pic>
      <xdr:nvPicPr>
        <xdr:cNvPr id="32" name="Imagem 3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4629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27</xdr:row>
      <xdr:rowOff>123825</xdr:rowOff>
    </xdr:from>
    <xdr:to>
      <xdr:col>25</xdr:col>
      <xdr:colOff>581025</xdr:colOff>
      <xdr:row>31</xdr:row>
      <xdr:rowOff>0</xdr:rowOff>
    </xdr:to>
    <xdr:pic>
      <xdr:nvPicPr>
        <xdr:cNvPr id="33" name="Imagem 32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5391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39</xdr:row>
      <xdr:rowOff>123825</xdr:rowOff>
    </xdr:from>
    <xdr:to>
      <xdr:col>25</xdr:col>
      <xdr:colOff>581025</xdr:colOff>
      <xdr:row>43</xdr:row>
      <xdr:rowOff>0</xdr:rowOff>
    </xdr:to>
    <xdr:pic>
      <xdr:nvPicPr>
        <xdr:cNvPr id="34" name="Imagem 33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6153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28575</xdr:colOff>
      <xdr:row>43</xdr:row>
      <xdr:rowOff>123825</xdr:rowOff>
    </xdr:from>
    <xdr:to>
      <xdr:col>26</xdr:col>
      <xdr:colOff>0</xdr:colOff>
      <xdr:row>47</xdr:row>
      <xdr:rowOff>0</xdr:rowOff>
    </xdr:to>
    <xdr:pic>
      <xdr:nvPicPr>
        <xdr:cNvPr id="36" name="Imagem 35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8439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28575</xdr:colOff>
      <xdr:row>47</xdr:row>
      <xdr:rowOff>123825</xdr:rowOff>
    </xdr:from>
    <xdr:to>
      <xdr:col>26</xdr:col>
      <xdr:colOff>0</xdr:colOff>
      <xdr:row>51</xdr:row>
      <xdr:rowOff>0</xdr:rowOff>
    </xdr:to>
    <xdr:pic>
      <xdr:nvPicPr>
        <xdr:cNvPr id="37" name="Imagem 36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9201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28575</xdr:colOff>
      <xdr:row>51</xdr:row>
      <xdr:rowOff>123825</xdr:rowOff>
    </xdr:from>
    <xdr:to>
      <xdr:col>26</xdr:col>
      <xdr:colOff>0</xdr:colOff>
      <xdr:row>55</xdr:row>
      <xdr:rowOff>0</xdr:rowOff>
    </xdr:to>
    <xdr:pic>
      <xdr:nvPicPr>
        <xdr:cNvPr id="38" name="Imagem 37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9963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28575</xdr:colOff>
      <xdr:row>55</xdr:row>
      <xdr:rowOff>123825</xdr:rowOff>
    </xdr:from>
    <xdr:to>
      <xdr:col>26</xdr:col>
      <xdr:colOff>0</xdr:colOff>
      <xdr:row>59</xdr:row>
      <xdr:rowOff>0</xdr:rowOff>
    </xdr:to>
    <xdr:pic>
      <xdr:nvPicPr>
        <xdr:cNvPr id="39" name="Imagem 38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10725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38100</xdr:colOff>
      <xdr:row>59</xdr:row>
      <xdr:rowOff>123825</xdr:rowOff>
    </xdr:from>
    <xdr:to>
      <xdr:col>26</xdr:col>
      <xdr:colOff>9525</xdr:colOff>
      <xdr:row>63</xdr:row>
      <xdr:rowOff>0</xdr:rowOff>
    </xdr:to>
    <xdr:pic>
      <xdr:nvPicPr>
        <xdr:cNvPr id="35" name="Imagem 34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148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4</xdr:row>
      <xdr:rowOff>0</xdr:rowOff>
    </xdr:from>
    <xdr:to>
      <xdr:col>37</xdr:col>
      <xdr:colOff>0</xdr:colOff>
      <xdr:row>7</xdr:row>
      <xdr:rowOff>66675</xdr:rowOff>
    </xdr:to>
    <xdr:pic>
      <xdr:nvPicPr>
        <xdr:cNvPr id="40" name="Imagem 39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7</xdr:row>
      <xdr:rowOff>123825</xdr:rowOff>
    </xdr:from>
    <xdr:to>
      <xdr:col>37</xdr:col>
      <xdr:colOff>0</xdr:colOff>
      <xdr:row>11</xdr:row>
      <xdr:rowOff>0</xdr:rowOff>
    </xdr:to>
    <xdr:pic>
      <xdr:nvPicPr>
        <xdr:cNvPr id="41" name="Imagem 4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1581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11</xdr:row>
      <xdr:rowOff>85725</xdr:rowOff>
    </xdr:from>
    <xdr:to>
      <xdr:col>37</xdr:col>
      <xdr:colOff>0</xdr:colOff>
      <xdr:row>14</xdr:row>
      <xdr:rowOff>152400</xdr:rowOff>
    </xdr:to>
    <xdr:pic>
      <xdr:nvPicPr>
        <xdr:cNvPr id="42" name="Imagem 4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819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15</xdr:row>
      <xdr:rowOff>123825</xdr:rowOff>
    </xdr:from>
    <xdr:to>
      <xdr:col>37</xdr:col>
      <xdr:colOff>0</xdr:colOff>
      <xdr:row>19</xdr:row>
      <xdr:rowOff>0</xdr:rowOff>
    </xdr:to>
    <xdr:pic>
      <xdr:nvPicPr>
        <xdr:cNvPr id="43" name="Imagem 42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1581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19</xdr:row>
      <xdr:rowOff>123825</xdr:rowOff>
    </xdr:from>
    <xdr:to>
      <xdr:col>37</xdr:col>
      <xdr:colOff>0</xdr:colOff>
      <xdr:row>23</xdr:row>
      <xdr:rowOff>0</xdr:rowOff>
    </xdr:to>
    <xdr:pic>
      <xdr:nvPicPr>
        <xdr:cNvPr id="44" name="Imagem 43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2343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23</xdr:row>
      <xdr:rowOff>114300</xdr:rowOff>
    </xdr:from>
    <xdr:to>
      <xdr:col>37</xdr:col>
      <xdr:colOff>0</xdr:colOff>
      <xdr:row>26</xdr:row>
      <xdr:rowOff>180975</xdr:rowOff>
    </xdr:to>
    <xdr:pic>
      <xdr:nvPicPr>
        <xdr:cNvPr id="45" name="Imagem 44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30956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27</xdr:row>
      <xdr:rowOff>123825</xdr:rowOff>
    </xdr:from>
    <xdr:to>
      <xdr:col>37</xdr:col>
      <xdr:colOff>0</xdr:colOff>
      <xdr:row>31</xdr:row>
      <xdr:rowOff>0</xdr:rowOff>
    </xdr:to>
    <xdr:pic>
      <xdr:nvPicPr>
        <xdr:cNvPr id="46" name="Imagem 45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386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31</xdr:row>
      <xdr:rowOff>123825</xdr:rowOff>
    </xdr:from>
    <xdr:to>
      <xdr:col>37</xdr:col>
      <xdr:colOff>0</xdr:colOff>
      <xdr:row>35</xdr:row>
      <xdr:rowOff>0</xdr:rowOff>
    </xdr:to>
    <xdr:pic>
      <xdr:nvPicPr>
        <xdr:cNvPr id="47" name="Imagem 46">
          <a:hlinkClick xmlns:r="http://schemas.openxmlformats.org/officeDocument/2006/relationships" r:id="rId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4629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35</xdr:row>
      <xdr:rowOff>123825</xdr:rowOff>
    </xdr:from>
    <xdr:to>
      <xdr:col>37</xdr:col>
      <xdr:colOff>0</xdr:colOff>
      <xdr:row>39</xdr:row>
      <xdr:rowOff>0</xdr:rowOff>
    </xdr:to>
    <xdr:pic>
      <xdr:nvPicPr>
        <xdr:cNvPr id="48" name="Imagem 47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5391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39</xdr:row>
      <xdr:rowOff>123825</xdr:rowOff>
    </xdr:from>
    <xdr:to>
      <xdr:col>37</xdr:col>
      <xdr:colOff>0</xdr:colOff>
      <xdr:row>43</xdr:row>
      <xdr:rowOff>0</xdr:rowOff>
    </xdr:to>
    <xdr:pic>
      <xdr:nvPicPr>
        <xdr:cNvPr id="49" name="Imagem 48">
          <a:hlinkClick xmlns:r="http://schemas.openxmlformats.org/officeDocument/2006/relationships" r:id="rId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6153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47</xdr:row>
      <xdr:rowOff>123825</xdr:rowOff>
    </xdr:from>
    <xdr:to>
      <xdr:col>37</xdr:col>
      <xdr:colOff>0</xdr:colOff>
      <xdr:row>51</xdr:row>
      <xdr:rowOff>0</xdr:rowOff>
    </xdr:to>
    <xdr:pic>
      <xdr:nvPicPr>
        <xdr:cNvPr id="50" name="Imagem 49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767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43</xdr:row>
      <xdr:rowOff>123825</xdr:rowOff>
    </xdr:from>
    <xdr:to>
      <xdr:col>37</xdr:col>
      <xdr:colOff>0</xdr:colOff>
      <xdr:row>47</xdr:row>
      <xdr:rowOff>0</xdr:rowOff>
    </xdr:to>
    <xdr:pic>
      <xdr:nvPicPr>
        <xdr:cNvPr id="55" name="Imagem 54">
          <a:hlinkClick xmlns:r="http://schemas.openxmlformats.org/officeDocument/2006/relationships" r:id="rId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6915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28575</xdr:colOff>
      <xdr:row>51</xdr:row>
      <xdr:rowOff>123825</xdr:rowOff>
    </xdr:from>
    <xdr:to>
      <xdr:col>37</xdr:col>
      <xdr:colOff>0</xdr:colOff>
      <xdr:row>55</xdr:row>
      <xdr:rowOff>0</xdr:rowOff>
    </xdr:to>
    <xdr:pic>
      <xdr:nvPicPr>
        <xdr:cNvPr id="51" name="Imagem 50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8439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55</xdr:row>
      <xdr:rowOff>95250</xdr:rowOff>
    </xdr:to>
    <xdr:pic>
      <xdr:nvPicPr>
        <xdr:cNvPr id="52" name="Imagem 51"/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53325" cy="1069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31</xdr:row>
      <xdr:rowOff>123825</xdr:rowOff>
    </xdr:from>
    <xdr:to>
      <xdr:col>25</xdr:col>
      <xdr:colOff>581025</xdr:colOff>
      <xdr:row>35</xdr:row>
      <xdr:rowOff>0</xdr:rowOff>
    </xdr:to>
    <xdr:pic>
      <xdr:nvPicPr>
        <xdr:cNvPr id="53" name="Imagem 52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6153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35</xdr:row>
      <xdr:rowOff>123825</xdr:rowOff>
    </xdr:from>
    <xdr:to>
      <xdr:col>25</xdr:col>
      <xdr:colOff>581025</xdr:colOff>
      <xdr:row>39</xdr:row>
      <xdr:rowOff>0</xdr:rowOff>
    </xdr:to>
    <xdr:pic>
      <xdr:nvPicPr>
        <xdr:cNvPr id="54" name="Imagem 53">
          <a:hlinkClick xmlns:r="http://schemas.openxmlformats.org/officeDocument/2006/relationships" r:id="rId4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6915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50986</xdr:colOff>
      <xdr:row>55</xdr:row>
      <xdr:rowOff>112619</xdr:rowOff>
    </xdr:from>
    <xdr:to>
      <xdr:col>37</xdr:col>
      <xdr:colOff>22411</xdr:colOff>
      <xdr:row>58</xdr:row>
      <xdr:rowOff>179294</xdr:rowOff>
    </xdr:to>
    <xdr:pic>
      <xdr:nvPicPr>
        <xdr:cNvPr id="56" name="Imagem 55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1015" y="10724590"/>
          <a:ext cx="576543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114300</xdr:colOff>
      <xdr:row>2</xdr:row>
      <xdr:rowOff>6109</xdr:rowOff>
    </xdr:to>
    <xdr:pic>
      <xdr:nvPicPr>
        <xdr:cNvPr id="57" name="Imagem 56"/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7553325" y="0"/>
          <a:ext cx="723900" cy="4728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361949</xdr:colOff>
      <xdr:row>17</xdr:row>
      <xdr:rowOff>114299</xdr:rowOff>
    </xdr:from>
    <xdr:to>
      <xdr:col>7</xdr:col>
      <xdr:colOff>457199</xdr:colOff>
      <xdr:row>22</xdr:row>
      <xdr:rowOff>38099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210174" y="3400424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161923</xdr:colOff>
      <xdr:row>16</xdr:row>
      <xdr:rowOff>133349</xdr:rowOff>
    </xdr:from>
    <xdr:to>
      <xdr:col>7</xdr:col>
      <xdr:colOff>485773</xdr:colOff>
      <xdr:row>21</xdr:row>
      <xdr:rowOff>57149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124448" y="3419474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695326</xdr:colOff>
      <xdr:row>16</xdr:row>
      <xdr:rowOff>104776</xdr:rowOff>
    </xdr:from>
    <xdr:to>
      <xdr:col>6</xdr:col>
      <xdr:colOff>266701</xdr:colOff>
      <xdr:row>21</xdr:row>
      <xdr:rowOff>28576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410076" y="339090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17</xdr:row>
      <xdr:rowOff>133348</xdr:rowOff>
    </xdr:from>
    <xdr:to>
      <xdr:col>5</xdr:col>
      <xdr:colOff>495301</xdr:colOff>
      <xdr:row>22</xdr:row>
      <xdr:rowOff>57148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029076" y="3419473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16</xdr:row>
      <xdr:rowOff>57150</xdr:rowOff>
    </xdr:from>
    <xdr:to>
      <xdr:col>8</xdr:col>
      <xdr:colOff>66675</xdr:colOff>
      <xdr:row>20</xdr:row>
      <xdr:rowOff>171450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400550" y="315277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14</xdr:row>
      <xdr:rowOff>66675</xdr:rowOff>
    </xdr:from>
    <xdr:to>
      <xdr:col>4</xdr:col>
      <xdr:colOff>676275</xdr:colOff>
      <xdr:row>18</xdr:row>
      <xdr:rowOff>180975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362325" y="27813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371474</xdr:colOff>
      <xdr:row>18</xdr:row>
      <xdr:rowOff>123825</xdr:rowOff>
    </xdr:from>
    <xdr:to>
      <xdr:col>11</xdr:col>
      <xdr:colOff>466724</xdr:colOff>
      <xdr:row>23</xdr:row>
      <xdr:rowOff>47625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9229724" y="360045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76199</xdr:colOff>
      <xdr:row>18</xdr:row>
      <xdr:rowOff>9526</xdr:rowOff>
    </xdr:from>
    <xdr:to>
      <xdr:col>5</xdr:col>
      <xdr:colOff>257174</xdr:colOff>
      <xdr:row>22</xdr:row>
      <xdr:rowOff>123826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790949" y="348615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1114425</xdr:colOff>
      <xdr:row>14</xdr:row>
      <xdr:rowOff>38100</xdr:rowOff>
    </xdr:from>
    <xdr:to>
      <xdr:col>7</xdr:col>
      <xdr:colOff>76200</xdr:colOff>
      <xdr:row>18</xdr:row>
      <xdr:rowOff>152400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29175" y="29432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1066799</xdr:colOff>
      <xdr:row>17</xdr:row>
      <xdr:rowOff>123826</xdr:rowOff>
    </xdr:from>
    <xdr:to>
      <xdr:col>7</xdr:col>
      <xdr:colOff>28574</xdr:colOff>
      <xdr:row>22</xdr:row>
      <xdr:rowOff>47626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781549" y="340995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14</xdr:row>
      <xdr:rowOff>95251</xdr:rowOff>
    </xdr:from>
    <xdr:to>
      <xdr:col>6</xdr:col>
      <xdr:colOff>323851</xdr:colOff>
      <xdr:row>19</xdr:row>
      <xdr:rowOff>19051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676651" y="280987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304799</xdr:colOff>
      <xdr:row>16</xdr:row>
      <xdr:rowOff>76201</xdr:rowOff>
    </xdr:from>
    <xdr:to>
      <xdr:col>4</xdr:col>
      <xdr:colOff>485774</xdr:colOff>
      <xdr:row>21</xdr:row>
      <xdr:rowOff>1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2886074" y="317182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304799</xdr:colOff>
      <xdr:row>16</xdr:row>
      <xdr:rowOff>76201</xdr:rowOff>
    </xdr:from>
    <xdr:to>
      <xdr:col>4</xdr:col>
      <xdr:colOff>485774</xdr:colOff>
      <xdr:row>21</xdr:row>
      <xdr:rowOff>1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2886074" y="317182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200024</xdr:colOff>
      <xdr:row>16</xdr:row>
      <xdr:rowOff>76201</xdr:rowOff>
    </xdr:from>
    <xdr:to>
      <xdr:col>7</xdr:col>
      <xdr:colOff>295274</xdr:colOff>
      <xdr:row>21</xdr:row>
      <xdr:rowOff>1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048249" y="317182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380999</xdr:colOff>
      <xdr:row>13</xdr:row>
      <xdr:rowOff>133352</xdr:rowOff>
    </xdr:from>
    <xdr:to>
      <xdr:col>8</xdr:col>
      <xdr:colOff>476249</xdr:colOff>
      <xdr:row>18</xdr:row>
      <xdr:rowOff>57152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534149" y="3143252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419099</xdr:colOff>
      <xdr:row>13</xdr:row>
      <xdr:rowOff>142873</xdr:rowOff>
    </xdr:from>
    <xdr:to>
      <xdr:col>5</xdr:col>
      <xdr:colOff>790574</xdr:colOff>
      <xdr:row>18</xdr:row>
      <xdr:rowOff>66673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876674" y="2666998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990600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13</xdr:row>
      <xdr:rowOff>76199</xdr:rowOff>
    </xdr:from>
    <xdr:to>
      <xdr:col>7</xdr:col>
      <xdr:colOff>914400</xdr:colOff>
      <xdr:row>17</xdr:row>
      <xdr:rowOff>190499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886450" y="2790824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990600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323848</xdr:colOff>
      <xdr:row>15</xdr:row>
      <xdr:rowOff>57151</xdr:rowOff>
    </xdr:from>
    <xdr:to>
      <xdr:col>9</xdr:col>
      <xdr:colOff>419098</xdr:colOff>
      <xdr:row>19</xdr:row>
      <xdr:rowOff>171451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439023" y="315277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228598</xdr:colOff>
      <xdr:row>13</xdr:row>
      <xdr:rowOff>57151</xdr:rowOff>
    </xdr:from>
    <xdr:to>
      <xdr:col>5</xdr:col>
      <xdr:colOff>409573</xdr:colOff>
      <xdr:row>17</xdr:row>
      <xdr:rowOff>171451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943348" y="258127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485774</xdr:colOff>
      <xdr:row>15</xdr:row>
      <xdr:rowOff>66674</xdr:rowOff>
    </xdr:from>
    <xdr:to>
      <xdr:col>10</xdr:col>
      <xdr:colOff>581024</xdr:colOff>
      <xdr:row>19</xdr:row>
      <xdr:rowOff>180974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591424" y="335279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381001</xdr:colOff>
      <xdr:row>16</xdr:row>
      <xdr:rowOff>85726</xdr:rowOff>
    </xdr:from>
    <xdr:to>
      <xdr:col>5</xdr:col>
      <xdr:colOff>561976</xdr:colOff>
      <xdr:row>21</xdr:row>
      <xdr:rowOff>9526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095751" y="318135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16</xdr:row>
      <xdr:rowOff>104775</xdr:rowOff>
    </xdr:from>
    <xdr:to>
      <xdr:col>8</xdr:col>
      <xdr:colOff>542926</xdr:colOff>
      <xdr:row>21</xdr:row>
      <xdr:rowOff>28575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858001" y="32004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476251</xdr:colOff>
      <xdr:row>11</xdr:row>
      <xdr:rowOff>142876</xdr:rowOff>
    </xdr:from>
    <xdr:to>
      <xdr:col>8</xdr:col>
      <xdr:colOff>571501</xdr:colOff>
      <xdr:row>16</xdr:row>
      <xdr:rowOff>66676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457951" y="228600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228601</xdr:colOff>
      <xdr:row>16</xdr:row>
      <xdr:rowOff>142876</xdr:rowOff>
    </xdr:from>
    <xdr:to>
      <xdr:col>9</xdr:col>
      <xdr:colOff>323851</xdr:colOff>
      <xdr:row>21</xdr:row>
      <xdr:rowOff>66676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857876" y="342900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657350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228601</xdr:colOff>
      <xdr:row>16</xdr:row>
      <xdr:rowOff>142876</xdr:rowOff>
    </xdr:from>
    <xdr:to>
      <xdr:col>7</xdr:col>
      <xdr:colOff>323851</xdr:colOff>
      <xdr:row>21</xdr:row>
      <xdr:rowOff>66676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857876" y="342900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38200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</xdr:colOff>
      <xdr:row>18</xdr:row>
      <xdr:rowOff>171449</xdr:rowOff>
    </xdr:from>
    <xdr:to>
      <xdr:col>7</xdr:col>
      <xdr:colOff>447674</xdr:colOff>
      <xdr:row>23</xdr:row>
      <xdr:rowOff>95249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352924" y="3838574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561974</xdr:colOff>
      <xdr:row>15</xdr:row>
      <xdr:rowOff>28573</xdr:rowOff>
    </xdr:from>
    <xdr:to>
      <xdr:col>4</xdr:col>
      <xdr:colOff>933449</xdr:colOff>
      <xdr:row>19</xdr:row>
      <xdr:rowOff>142873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076574" y="3124198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990600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85723</xdr:colOff>
      <xdr:row>18</xdr:row>
      <xdr:rowOff>19049</xdr:rowOff>
    </xdr:from>
    <xdr:to>
      <xdr:col>10</xdr:col>
      <xdr:colOff>180973</xdr:colOff>
      <xdr:row>22</xdr:row>
      <xdr:rowOff>133349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191373" y="3876674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14</xdr:row>
      <xdr:rowOff>47624</xdr:rowOff>
    </xdr:from>
    <xdr:to>
      <xdr:col>4</xdr:col>
      <xdr:colOff>561974</xdr:colOff>
      <xdr:row>18</xdr:row>
      <xdr:rowOff>161924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2752724" y="295274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11442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18</xdr:row>
      <xdr:rowOff>180974</xdr:rowOff>
    </xdr:from>
    <xdr:to>
      <xdr:col>8</xdr:col>
      <xdr:colOff>95249</xdr:colOff>
      <xdr:row>23</xdr:row>
      <xdr:rowOff>104774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886449" y="384809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19</xdr:row>
      <xdr:rowOff>180974</xdr:rowOff>
    </xdr:from>
    <xdr:to>
      <xdr:col>8</xdr:col>
      <xdr:colOff>95249</xdr:colOff>
      <xdr:row>24</xdr:row>
      <xdr:rowOff>104774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886449" y="384809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133349</xdr:colOff>
      <xdr:row>18</xdr:row>
      <xdr:rowOff>19048</xdr:rowOff>
    </xdr:from>
    <xdr:to>
      <xdr:col>5</xdr:col>
      <xdr:colOff>504824</xdr:colOff>
      <xdr:row>22</xdr:row>
      <xdr:rowOff>133348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467099" y="3495673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15</xdr:row>
      <xdr:rowOff>57150</xdr:rowOff>
    </xdr:from>
    <xdr:to>
      <xdr:col>6</xdr:col>
      <xdr:colOff>38100</xdr:colOff>
      <xdr:row>19</xdr:row>
      <xdr:rowOff>171450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686425" y="315277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133349</xdr:colOff>
      <xdr:row>18</xdr:row>
      <xdr:rowOff>19048</xdr:rowOff>
    </xdr:from>
    <xdr:to>
      <xdr:col>5</xdr:col>
      <xdr:colOff>504824</xdr:colOff>
      <xdr:row>22</xdr:row>
      <xdr:rowOff>133348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467099" y="3495673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15</xdr:row>
      <xdr:rowOff>85722</xdr:rowOff>
    </xdr:from>
    <xdr:to>
      <xdr:col>5</xdr:col>
      <xdr:colOff>342900</xdr:colOff>
      <xdr:row>20</xdr:row>
      <xdr:rowOff>9522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810000" y="2990847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495299</xdr:colOff>
      <xdr:row>10</xdr:row>
      <xdr:rowOff>95248</xdr:rowOff>
    </xdr:from>
    <xdr:to>
      <xdr:col>4</xdr:col>
      <xdr:colOff>866774</xdr:colOff>
      <xdr:row>14</xdr:row>
      <xdr:rowOff>171448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009899" y="2047873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990600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114299</xdr:colOff>
      <xdr:row>12</xdr:row>
      <xdr:rowOff>47624</xdr:rowOff>
    </xdr:from>
    <xdr:to>
      <xdr:col>6</xdr:col>
      <xdr:colOff>485774</xdr:colOff>
      <xdr:row>16</xdr:row>
      <xdr:rowOff>161924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029324" y="280034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990600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419099</xdr:colOff>
      <xdr:row>13</xdr:row>
      <xdr:rowOff>85723</xdr:rowOff>
    </xdr:from>
    <xdr:to>
      <xdr:col>5</xdr:col>
      <xdr:colOff>790574</xdr:colOff>
      <xdr:row>18</xdr:row>
      <xdr:rowOff>9523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295899" y="2609848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40982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495299</xdr:colOff>
      <xdr:row>18</xdr:row>
      <xdr:rowOff>76198</xdr:rowOff>
    </xdr:from>
    <xdr:to>
      <xdr:col>6</xdr:col>
      <xdr:colOff>866774</xdr:colOff>
      <xdr:row>22</xdr:row>
      <xdr:rowOff>190498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267324" y="3743323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990600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391817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95358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NÃO EDITAR </a:t>
          </a:r>
        </a:p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Para uso somente da Esri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15</xdr:row>
      <xdr:rowOff>161925</xdr:rowOff>
    </xdr:from>
    <xdr:to>
      <xdr:col>7</xdr:col>
      <xdr:colOff>209550</xdr:colOff>
      <xdr:row>20</xdr:row>
      <xdr:rowOff>85725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62525" y="325755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17</xdr:row>
      <xdr:rowOff>28575</xdr:rowOff>
    </xdr:from>
    <xdr:to>
      <xdr:col>8</xdr:col>
      <xdr:colOff>409575</xdr:colOff>
      <xdr:row>21</xdr:row>
      <xdr:rowOff>142875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553200" y="35052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561974</xdr:colOff>
      <xdr:row>13</xdr:row>
      <xdr:rowOff>161925</xdr:rowOff>
    </xdr:from>
    <xdr:to>
      <xdr:col>4</xdr:col>
      <xdr:colOff>742949</xdr:colOff>
      <xdr:row>18</xdr:row>
      <xdr:rowOff>85725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143249" y="268605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314324</xdr:colOff>
      <xdr:row>15</xdr:row>
      <xdr:rowOff>76202</xdr:rowOff>
    </xdr:from>
    <xdr:to>
      <xdr:col>7</xdr:col>
      <xdr:colOff>409574</xdr:colOff>
      <xdr:row>20</xdr:row>
      <xdr:rowOff>2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162549" y="2981327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13</xdr:row>
      <xdr:rowOff>161924</xdr:rowOff>
    </xdr:from>
    <xdr:to>
      <xdr:col>7</xdr:col>
      <xdr:colOff>295275</xdr:colOff>
      <xdr:row>18</xdr:row>
      <xdr:rowOff>85724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048250" y="268604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142875</xdr:colOff>
      <xdr:row>4</xdr:row>
      <xdr:rowOff>34684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266700"/>
          <a:ext cx="723900" cy="472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M70"/>
  <sheetViews>
    <sheetView showGridLines="0" tabSelected="1" zoomScaleNormal="100" workbookViewId="0">
      <pane xSplit="13" topLeftCell="N1" activePane="topRight" state="frozen"/>
      <selection pane="topRight"/>
    </sheetView>
  </sheetViews>
  <sheetFormatPr defaultRowHeight="15" x14ac:dyDescent="0.25"/>
  <cols>
    <col min="1" max="12" width="9.140625" style="2"/>
    <col min="13" max="13" width="3.5703125" style="2" customWidth="1"/>
    <col min="14" max="15" width="9.140625" style="2" customWidth="1"/>
    <col min="16" max="16" width="3.140625" style="2" customWidth="1"/>
    <col min="17" max="17" width="9.140625" style="60"/>
    <col min="18" max="24" width="9.140625" style="2"/>
    <col min="25" max="25" width="9.140625" style="2" customWidth="1"/>
    <col min="26" max="26" width="9.140625" style="2"/>
    <col min="27" max="27" width="3.140625" style="2" customWidth="1"/>
    <col min="28" max="28" width="9.140625" style="60"/>
    <col min="29" max="37" width="9.140625" style="2"/>
    <col min="38" max="38" width="3.140625" style="2" customWidth="1"/>
    <col min="39" max="39" width="9.140625" style="124"/>
    <col min="40" max="16384" width="9.140625" style="2"/>
  </cols>
  <sheetData>
    <row r="1" spans="15:39" ht="21.75" customHeight="1" x14ac:dyDescent="0.25"/>
    <row r="3" spans="15:39" s="93" customFormat="1" ht="21" customHeight="1" x14ac:dyDescent="0.35">
      <c r="Q3" s="94"/>
      <c r="AB3" s="94"/>
      <c r="AD3" s="7" t="s">
        <v>5</v>
      </c>
      <c r="AM3" s="125"/>
    </row>
    <row r="4" spans="15:39" ht="12" customHeight="1" x14ac:dyDescent="0.25">
      <c r="AM4" s="60"/>
    </row>
    <row r="5" spans="15:39" x14ac:dyDescent="0.25">
      <c r="Z5" s="33"/>
      <c r="AA5" s="33"/>
      <c r="AB5" s="61"/>
      <c r="AM5" s="60"/>
    </row>
    <row r="6" spans="15:39" x14ac:dyDescent="0.25">
      <c r="O6" s="2">
        <v>1</v>
      </c>
      <c r="Q6" s="3" t="s">
        <v>210</v>
      </c>
      <c r="Z6" s="33"/>
      <c r="AA6" s="19"/>
      <c r="AB6" s="3" t="s">
        <v>211</v>
      </c>
      <c r="AM6" s="3" t="s">
        <v>238</v>
      </c>
    </row>
    <row r="7" spans="15:39" x14ac:dyDescent="0.25">
      <c r="Z7" s="33"/>
      <c r="AA7" s="33"/>
      <c r="AM7" s="60"/>
    </row>
    <row r="8" spans="15:39" x14ac:dyDescent="0.25">
      <c r="Z8" s="33"/>
      <c r="AA8" s="33"/>
      <c r="AM8" s="60"/>
    </row>
    <row r="9" spans="15:39" x14ac:dyDescent="0.25">
      <c r="Z9" s="33"/>
      <c r="AA9" s="33"/>
      <c r="AM9" s="60"/>
    </row>
    <row r="10" spans="15:39" x14ac:dyDescent="0.25">
      <c r="O10" s="2">
        <f>O6+1</f>
        <v>2</v>
      </c>
      <c r="Q10" s="3" t="s">
        <v>212</v>
      </c>
      <c r="AA10" s="3"/>
      <c r="AB10" s="3" t="s">
        <v>213</v>
      </c>
      <c r="AM10" s="3" t="s">
        <v>239</v>
      </c>
    </row>
    <row r="11" spans="15:39" x14ac:dyDescent="0.25">
      <c r="AM11" s="60"/>
    </row>
    <row r="14" spans="15:39" x14ac:dyDescent="0.25">
      <c r="O14" s="2">
        <f>O10+1</f>
        <v>3</v>
      </c>
      <c r="Q14" s="3" t="s">
        <v>214</v>
      </c>
      <c r="R14" s="3"/>
      <c r="S14" s="3"/>
      <c r="T14" s="3"/>
      <c r="AA14" s="3"/>
      <c r="AB14" s="3" t="s">
        <v>215</v>
      </c>
      <c r="AL14" s="60"/>
      <c r="AM14" s="3" t="s">
        <v>240</v>
      </c>
    </row>
    <row r="15" spans="15:39" x14ac:dyDescent="0.25">
      <c r="AL15" s="60"/>
      <c r="AM15" s="60"/>
    </row>
    <row r="16" spans="15:39" x14ac:dyDescent="0.25">
      <c r="AM16" s="60"/>
    </row>
    <row r="17" spans="15:39" x14ac:dyDescent="0.25">
      <c r="AL17" s="60"/>
      <c r="AM17" s="60"/>
    </row>
    <row r="18" spans="15:39" x14ac:dyDescent="0.25">
      <c r="O18" s="2">
        <f>O14+1</f>
        <v>4</v>
      </c>
      <c r="Q18" s="3" t="s">
        <v>216</v>
      </c>
      <c r="R18" s="3"/>
      <c r="S18" s="3"/>
      <c r="AB18" s="3" t="s">
        <v>217</v>
      </c>
      <c r="AL18" s="60"/>
      <c r="AM18" s="3" t="s">
        <v>241</v>
      </c>
    </row>
    <row r="19" spans="15:39" x14ac:dyDescent="0.25">
      <c r="Z19" s="92"/>
      <c r="AL19" s="60"/>
      <c r="AM19" s="60"/>
    </row>
    <row r="20" spans="15:39" x14ac:dyDescent="0.25">
      <c r="AM20" s="60"/>
    </row>
    <row r="21" spans="15:39" x14ac:dyDescent="0.25">
      <c r="Z21" s="58"/>
      <c r="AM21" s="60"/>
    </row>
    <row r="22" spans="15:39" x14ac:dyDescent="0.25">
      <c r="O22" s="2">
        <f>O18+1</f>
        <v>5</v>
      </c>
      <c r="Q22" s="3" t="s">
        <v>218</v>
      </c>
      <c r="R22" s="3"/>
      <c r="S22" s="3"/>
      <c r="AB22" s="3" t="s">
        <v>219</v>
      </c>
      <c r="AC22" s="3"/>
      <c r="AM22" s="3" t="s">
        <v>257</v>
      </c>
    </row>
    <row r="23" spans="15:39" x14ac:dyDescent="0.25">
      <c r="AM23" s="60"/>
    </row>
    <row r="24" spans="15:39" x14ac:dyDescent="0.25">
      <c r="AM24" s="60"/>
    </row>
    <row r="25" spans="15:39" x14ac:dyDescent="0.25">
      <c r="AM25" s="60"/>
    </row>
    <row r="26" spans="15:39" x14ac:dyDescent="0.25">
      <c r="O26" s="2">
        <f>O22+1</f>
        <v>6</v>
      </c>
      <c r="Q26" s="3" t="s">
        <v>220</v>
      </c>
      <c r="AB26" s="3" t="s">
        <v>221</v>
      </c>
      <c r="AD26" s="3"/>
      <c r="AM26" s="3" t="s">
        <v>242</v>
      </c>
    </row>
    <row r="27" spans="15:39" x14ac:dyDescent="0.25">
      <c r="AM27" s="60"/>
    </row>
    <row r="28" spans="15:39" x14ac:dyDescent="0.25">
      <c r="AM28" s="60"/>
    </row>
    <row r="29" spans="15:39" x14ac:dyDescent="0.25">
      <c r="Y29" s="33"/>
      <c r="AC29" s="33"/>
      <c r="AM29" s="60"/>
    </row>
    <row r="30" spans="15:39" x14ac:dyDescent="0.25">
      <c r="O30" s="2">
        <f>O26+1</f>
        <v>7</v>
      </c>
      <c r="Q30" s="3" t="s">
        <v>222</v>
      </c>
      <c r="Y30" s="33"/>
      <c r="AB30" s="3" t="s">
        <v>223</v>
      </c>
      <c r="AC30" s="33"/>
      <c r="AM30" s="3" t="s">
        <v>243</v>
      </c>
    </row>
    <row r="31" spans="15:39" x14ac:dyDescent="0.25">
      <c r="Y31" s="33"/>
      <c r="AC31" s="33"/>
      <c r="AM31" s="60"/>
    </row>
    <row r="32" spans="15:39" x14ac:dyDescent="0.25">
      <c r="Y32" s="33"/>
      <c r="AC32" s="33"/>
      <c r="AM32" s="60"/>
    </row>
    <row r="33" spans="15:39" x14ac:dyDescent="0.25">
      <c r="Y33" s="33"/>
      <c r="AC33" s="33"/>
      <c r="AM33" s="60"/>
    </row>
    <row r="34" spans="15:39" x14ac:dyDescent="0.25">
      <c r="O34" s="2">
        <f>O30+1</f>
        <v>8</v>
      </c>
      <c r="Q34" s="3" t="s">
        <v>224</v>
      </c>
      <c r="Y34" s="33"/>
      <c r="AB34" s="3" t="s">
        <v>251</v>
      </c>
      <c r="AM34" s="3" t="s">
        <v>244</v>
      </c>
    </row>
    <row r="35" spans="15:39" x14ac:dyDescent="0.25">
      <c r="Y35" s="33"/>
      <c r="AM35" s="60"/>
    </row>
    <row r="36" spans="15:39" x14ac:dyDescent="0.25">
      <c r="Y36" s="33"/>
      <c r="AM36" s="60"/>
    </row>
    <row r="37" spans="15:39" x14ac:dyDescent="0.25">
      <c r="Y37" s="33"/>
      <c r="AM37" s="60"/>
    </row>
    <row r="38" spans="15:39" x14ac:dyDescent="0.25">
      <c r="O38" s="2">
        <f>O34+1</f>
        <v>9</v>
      </c>
      <c r="Q38" s="3" t="s">
        <v>225</v>
      </c>
      <c r="Y38" s="33"/>
      <c r="AB38" s="3" t="s">
        <v>254</v>
      </c>
      <c r="AM38" s="3" t="s">
        <v>245</v>
      </c>
    </row>
    <row r="39" spans="15:39" x14ac:dyDescent="0.25">
      <c r="Y39" s="33"/>
      <c r="AM39" s="60"/>
    </row>
    <row r="40" spans="15:39" x14ac:dyDescent="0.25">
      <c r="Y40" s="33"/>
      <c r="AM40" s="60"/>
    </row>
    <row r="41" spans="15:39" x14ac:dyDescent="0.25">
      <c r="Y41" s="33"/>
      <c r="AM41" s="60"/>
    </row>
    <row r="42" spans="15:39" x14ac:dyDescent="0.25">
      <c r="O42" s="2">
        <f>O38+1</f>
        <v>10</v>
      </c>
      <c r="Q42" s="3" t="s">
        <v>226</v>
      </c>
      <c r="AB42" s="3" t="s">
        <v>232</v>
      </c>
      <c r="AM42" s="3" t="s">
        <v>246</v>
      </c>
    </row>
    <row r="43" spans="15:39" x14ac:dyDescent="0.25">
      <c r="AM43" s="60"/>
    </row>
    <row r="44" spans="15:39" x14ac:dyDescent="0.25">
      <c r="AM44" s="60"/>
    </row>
    <row r="45" spans="15:39" x14ac:dyDescent="0.25">
      <c r="AM45" s="60"/>
    </row>
    <row r="46" spans="15:39" x14ac:dyDescent="0.25">
      <c r="O46" s="2">
        <f>O42+1</f>
        <v>11</v>
      </c>
      <c r="Q46" s="3" t="s">
        <v>227</v>
      </c>
      <c r="AB46" s="3" t="s">
        <v>233</v>
      </c>
      <c r="AM46" s="3" t="s">
        <v>247</v>
      </c>
    </row>
    <row r="47" spans="15:39" x14ac:dyDescent="0.25">
      <c r="AM47" s="60"/>
    </row>
    <row r="48" spans="15:39" x14ac:dyDescent="0.25">
      <c r="AM48" s="60"/>
    </row>
    <row r="49" spans="15:39" x14ac:dyDescent="0.25">
      <c r="AM49" s="60"/>
    </row>
    <row r="50" spans="15:39" x14ac:dyDescent="0.25">
      <c r="O50" s="2">
        <f>O46+1</f>
        <v>12</v>
      </c>
      <c r="Q50" s="3" t="s">
        <v>228</v>
      </c>
      <c r="AB50" s="3" t="s">
        <v>234</v>
      </c>
      <c r="AM50" s="3" t="s">
        <v>248</v>
      </c>
    </row>
    <row r="51" spans="15:39" x14ac:dyDescent="0.25">
      <c r="AM51" s="60"/>
    </row>
    <row r="52" spans="15:39" x14ac:dyDescent="0.25">
      <c r="AM52" s="60"/>
    </row>
    <row r="53" spans="15:39" x14ac:dyDescent="0.25">
      <c r="AM53" s="60"/>
    </row>
    <row r="54" spans="15:39" x14ac:dyDescent="0.25">
      <c r="O54" s="2">
        <f>O50+1</f>
        <v>13</v>
      </c>
      <c r="Q54" s="3" t="s">
        <v>229</v>
      </c>
      <c r="AB54" s="3" t="s">
        <v>235</v>
      </c>
      <c r="AM54" s="3" t="s">
        <v>249</v>
      </c>
    </row>
    <row r="55" spans="15:39" x14ac:dyDescent="0.25">
      <c r="AM55" s="60"/>
    </row>
    <row r="56" spans="15:39" x14ac:dyDescent="0.25">
      <c r="AM56" s="60"/>
    </row>
    <row r="57" spans="15:39" x14ac:dyDescent="0.25">
      <c r="AM57" s="60"/>
    </row>
    <row r="58" spans="15:39" x14ac:dyDescent="0.25">
      <c r="O58" s="2">
        <f>O54+1</f>
        <v>14</v>
      </c>
      <c r="Q58" s="3" t="s">
        <v>230</v>
      </c>
      <c r="AB58" s="3" t="s">
        <v>236</v>
      </c>
      <c r="AM58" s="3" t="s">
        <v>304</v>
      </c>
    </row>
    <row r="59" spans="15:39" x14ac:dyDescent="0.25">
      <c r="AM59" s="60"/>
    </row>
    <row r="60" spans="15:39" x14ac:dyDescent="0.25">
      <c r="AM60" s="60"/>
    </row>
    <row r="61" spans="15:39" x14ac:dyDescent="0.25">
      <c r="AM61" s="60"/>
    </row>
    <row r="62" spans="15:39" x14ac:dyDescent="0.25">
      <c r="O62" s="2">
        <f>O58+1</f>
        <v>15</v>
      </c>
      <c r="Q62" s="3" t="s">
        <v>231</v>
      </c>
      <c r="AB62" s="3" t="s">
        <v>237</v>
      </c>
      <c r="AM62" s="3"/>
    </row>
    <row r="63" spans="15:39" x14ac:dyDescent="0.25">
      <c r="AM63" s="60"/>
    </row>
    <row r="64" spans="15:39" x14ac:dyDescent="0.25">
      <c r="AM64" s="60"/>
    </row>
    <row r="65" spans="39:39" x14ac:dyDescent="0.25">
      <c r="AM65" s="60"/>
    </row>
    <row r="66" spans="39:39" x14ac:dyDescent="0.25">
      <c r="AM66" s="3"/>
    </row>
    <row r="67" spans="39:39" x14ac:dyDescent="0.25">
      <c r="AM67" s="60"/>
    </row>
    <row r="68" spans="39:39" x14ac:dyDescent="0.25">
      <c r="AM68" s="60"/>
    </row>
    <row r="69" spans="39:39" x14ac:dyDescent="0.25">
      <c r="AM69" s="60"/>
    </row>
    <row r="70" spans="39:39" x14ac:dyDescent="0.25">
      <c r="AM70" s="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10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17"/>
      <c r="F5" s="17"/>
      <c r="G5" s="95"/>
      <c r="H5" s="17" t="str">
        <f>Título</f>
        <v>Análise de Conjuntura 2019</v>
      </c>
      <c r="I5" s="1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Índice!Q38</f>
        <v>Gráfico 9 - Evolução mensal do estoque físico de etanol</v>
      </c>
      <c r="D8" s="3"/>
      <c r="E8" s="3"/>
    </row>
    <row r="10" spans="1:130" ht="15" customHeight="1" x14ac:dyDescent="0.25">
      <c r="A10" s="4" t="s">
        <v>54</v>
      </c>
      <c r="C10" s="10" t="s">
        <v>46</v>
      </c>
      <c r="D10" s="10" t="s">
        <v>47</v>
      </c>
      <c r="E10" s="10" t="s">
        <v>55</v>
      </c>
    </row>
    <row r="11" spans="1:130" x14ac:dyDescent="0.25">
      <c r="B11" s="4"/>
      <c r="C11" s="157" t="s">
        <v>4</v>
      </c>
      <c r="D11" s="157"/>
      <c r="E11" s="157"/>
    </row>
    <row r="12" spans="1:130" x14ac:dyDescent="0.25">
      <c r="A12" s="38">
        <v>40909</v>
      </c>
      <c r="B12" s="6"/>
      <c r="C12" s="12">
        <v>2.5813739999999998</v>
      </c>
      <c r="D12" s="12">
        <v>2.6023740000000002</v>
      </c>
      <c r="E12" s="12">
        <v>5.1837479999999996</v>
      </c>
      <c r="I12" s="18"/>
    </row>
    <row r="13" spans="1:130" x14ac:dyDescent="0.25">
      <c r="A13" s="38">
        <v>40940</v>
      </c>
      <c r="B13" s="6"/>
      <c r="C13" s="12">
        <v>2.1396350000000002</v>
      </c>
      <c r="D13" s="12">
        <v>1.949506</v>
      </c>
      <c r="E13" s="12">
        <v>4.0891409999999997</v>
      </c>
    </row>
    <row r="14" spans="1:130" x14ac:dyDescent="0.25">
      <c r="A14" s="38">
        <v>40969</v>
      </c>
      <c r="B14" s="6"/>
      <c r="C14" s="12">
        <v>1.232021</v>
      </c>
      <c r="D14" s="12">
        <v>1.0519609999999999</v>
      </c>
      <c r="E14" s="12">
        <v>2.283982</v>
      </c>
    </row>
    <row r="15" spans="1:130" x14ac:dyDescent="0.25">
      <c r="A15" s="38">
        <v>41000</v>
      </c>
      <c r="B15" s="6"/>
      <c r="C15" s="12">
        <v>1.6355420000000001</v>
      </c>
      <c r="D15" s="12">
        <v>1.595882</v>
      </c>
      <c r="E15" s="12">
        <v>3.2314240000000001</v>
      </c>
    </row>
    <row r="16" spans="1:130" x14ac:dyDescent="0.25">
      <c r="A16" s="38">
        <v>41030</v>
      </c>
      <c r="B16" s="6"/>
      <c r="C16" s="12">
        <v>1.5471090000000001</v>
      </c>
      <c r="D16" s="12">
        <v>2.0056910000000001</v>
      </c>
      <c r="E16" s="12">
        <v>3.5528</v>
      </c>
    </row>
    <row r="17" spans="1:5" x14ac:dyDescent="0.25">
      <c r="A17" s="38">
        <v>41061</v>
      </c>
      <c r="B17" s="6"/>
      <c r="C17" s="12">
        <v>1.6547590000000001</v>
      </c>
      <c r="D17" s="12">
        <v>2.3903729999999999</v>
      </c>
      <c r="E17" s="12">
        <v>4.0451319999999997</v>
      </c>
    </row>
    <row r="18" spans="1:5" x14ac:dyDescent="0.25">
      <c r="A18" s="38">
        <v>41091</v>
      </c>
      <c r="B18" s="6"/>
      <c r="C18" s="12">
        <v>2.2269510000000001</v>
      </c>
      <c r="D18" s="12">
        <v>3.2490899999999998</v>
      </c>
      <c r="E18" s="12">
        <v>5.4760410000000004</v>
      </c>
    </row>
    <row r="19" spans="1:5" x14ac:dyDescent="0.25">
      <c r="A19" s="38">
        <v>41122</v>
      </c>
      <c r="B19" s="6"/>
      <c r="C19" s="12">
        <v>2.9773719999999999</v>
      </c>
      <c r="D19" s="12">
        <v>4.1123250000000002</v>
      </c>
      <c r="E19" s="12">
        <v>7.0896970000000001</v>
      </c>
    </row>
    <row r="20" spans="1:5" x14ac:dyDescent="0.25">
      <c r="A20" s="38">
        <v>41153</v>
      </c>
      <c r="B20" s="6"/>
      <c r="C20" s="12">
        <v>2.5655950000000001</v>
      </c>
      <c r="D20" s="12">
        <v>3.9204599999999998</v>
      </c>
      <c r="E20" s="12">
        <v>6.4860550000000003</v>
      </c>
    </row>
    <row r="21" spans="1:5" x14ac:dyDescent="0.25">
      <c r="A21" s="38">
        <v>41183</v>
      </c>
      <c r="B21" s="6"/>
      <c r="C21" s="12">
        <v>3.1948539999999999</v>
      </c>
      <c r="D21" s="12">
        <v>4.3507579999999999</v>
      </c>
      <c r="E21" s="12">
        <v>7.5456120000000002</v>
      </c>
    </row>
    <row r="22" spans="1:5" x14ac:dyDescent="0.25">
      <c r="A22" s="38">
        <v>41214</v>
      </c>
      <c r="B22" s="6"/>
      <c r="C22" s="12">
        <v>3.4054479999999998</v>
      </c>
      <c r="D22" s="12">
        <v>4.3029989999999998</v>
      </c>
      <c r="E22" s="12">
        <v>7.7084469999999996</v>
      </c>
    </row>
    <row r="23" spans="1:5" x14ac:dyDescent="0.25">
      <c r="A23" s="38">
        <v>41244</v>
      </c>
      <c r="C23" s="12">
        <v>3.1124269999999998</v>
      </c>
      <c r="D23" s="12">
        <v>3.7036199999999999</v>
      </c>
      <c r="E23" s="12">
        <v>6.8160470000000002</v>
      </c>
    </row>
    <row r="24" spans="1:5" x14ac:dyDescent="0.25">
      <c r="A24" s="38">
        <v>41275</v>
      </c>
      <c r="C24" s="12">
        <v>2.4132560000000001</v>
      </c>
      <c r="D24" s="12">
        <v>2.4993430000000001</v>
      </c>
      <c r="E24" s="12">
        <v>4.9125990000000002</v>
      </c>
    </row>
    <row r="25" spans="1:5" x14ac:dyDescent="0.25">
      <c r="A25" s="38">
        <v>41306</v>
      </c>
      <c r="C25" s="12">
        <v>1.722831</v>
      </c>
      <c r="D25" s="12">
        <v>1.578465</v>
      </c>
      <c r="E25" s="12">
        <v>3.3012959999999998</v>
      </c>
    </row>
    <row r="26" spans="1:5" x14ac:dyDescent="0.25">
      <c r="A26" s="38">
        <v>41334</v>
      </c>
      <c r="C26" s="12">
        <v>0.85170100000000004</v>
      </c>
      <c r="D26" s="12">
        <v>0.62069600000000003</v>
      </c>
      <c r="E26" s="12">
        <v>1.472397</v>
      </c>
    </row>
    <row r="27" spans="1:5" x14ac:dyDescent="0.25">
      <c r="A27" s="38">
        <v>41365</v>
      </c>
      <c r="C27" s="12">
        <v>1.2156149999999999</v>
      </c>
      <c r="D27" s="12">
        <v>1.231311</v>
      </c>
      <c r="E27" s="12">
        <v>2.4469259999999999</v>
      </c>
    </row>
    <row r="28" spans="1:5" x14ac:dyDescent="0.25">
      <c r="A28" s="38">
        <v>41395</v>
      </c>
      <c r="C28" s="12">
        <v>1.512435</v>
      </c>
      <c r="D28" s="12">
        <v>1.96959</v>
      </c>
      <c r="E28" s="12">
        <v>3.4820250000000001</v>
      </c>
    </row>
    <row r="29" spans="1:5" x14ac:dyDescent="0.25">
      <c r="A29" s="38">
        <v>41426</v>
      </c>
      <c r="C29" s="12">
        <v>1.6334310000000001</v>
      </c>
      <c r="D29" s="12">
        <v>2.3827159999999998</v>
      </c>
      <c r="E29" s="12">
        <v>4.0161470000000001</v>
      </c>
    </row>
    <row r="30" spans="1:5" x14ac:dyDescent="0.25">
      <c r="A30" s="38">
        <v>41456</v>
      </c>
      <c r="C30" s="12">
        <v>2.0931039999999999</v>
      </c>
      <c r="D30" s="12">
        <v>3.0686439999999999</v>
      </c>
      <c r="E30" s="12">
        <v>5.1617480000000002</v>
      </c>
    </row>
    <row r="31" spans="1:5" x14ac:dyDescent="0.25">
      <c r="A31" s="38">
        <v>41487</v>
      </c>
      <c r="C31" s="12">
        <v>2.7726839999999999</v>
      </c>
      <c r="D31" s="12">
        <v>3.8267959999999999</v>
      </c>
      <c r="E31" s="12">
        <v>6.5994799999999998</v>
      </c>
    </row>
    <row r="32" spans="1:5" x14ac:dyDescent="0.25">
      <c r="A32" s="38">
        <v>41518</v>
      </c>
      <c r="C32" s="12">
        <v>2.7715939999999999</v>
      </c>
      <c r="D32" s="12">
        <v>3.9660380000000002</v>
      </c>
      <c r="E32" s="12">
        <v>6.7376319999999996</v>
      </c>
    </row>
    <row r="33" spans="1:5" x14ac:dyDescent="0.25">
      <c r="A33" s="38">
        <v>41548</v>
      </c>
      <c r="C33" s="12">
        <v>3.384242</v>
      </c>
      <c r="D33" s="12">
        <v>4.1840330000000003</v>
      </c>
      <c r="E33" s="12">
        <v>7.5682749999999999</v>
      </c>
    </row>
    <row r="34" spans="1:5" x14ac:dyDescent="0.25">
      <c r="A34" s="38">
        <v>41579</v>
      </c>
      <c r="C34" s="12">
        <v>3.7474970000000001</v>
      </c>
      <c r="D34" s="12">
        <v>4.3813959999999996</v>
      </c>
      <c r="E34" s="12">
        <v>8.1288929999999997</v>
      </c>
    </row>
    <row r="35" spans="1:5" x14ac:dyDescent="0.25">
      <c r="A35" s="38">
        <v>41609</v>
      </c>
      <c r="C35" s="12">
        <v>3.4151020000000001</v>
      </c>
      <c r="D35" s="12">
        <v>3.884944</v>
      </c>
      <c r="E35" s="12">
        <v>7.300046</v>
      </c>
    </row>
    <row r="36" spans="1:5" x14ac:dyDescent="0.25">
      <c r="A36" s="38">
        <v>41640</v>
      </c>
      <c r="C36" s="12">
        <v>2.577026</v>
      </c>
      <c r="D36" s="12">
        <v>2.6502430000000001</v>
      </c>
      <c r="E36" s="12">
        <v>5.2272689999999997</v>
      </c>
    </row>
    <row r="37" spans="1:5" x14ac:dyDescent="0.25">
      <c r="A37" s="38">
        <v>41671</v>
      </c>
      <c r="C37" s="12">
        <v>1.8093079999999999</v>
      </c>
      <c r="D37" s="12">
        <v>1.480342</v>
      </c>
      <c r="E37" s="12">
        <v>3.28965</v>
      </c>
    </row>
    <row r="38" spans="1:5" x14ac:dyDescent="0.25">
      <c r="A38" s="38">
        <v>41699</v>
      </c>
      <c r="C38" s="12">
        <v>0.92398400000000003</v>
      </c>
      <c r="D38" s="12">
        <v>0.643988</v>
      </c>
      <c r="E38" s="12">
        <v>1.5679719999999999</v>
      </c>
    </row>
    <row r="39" spans="1:5" x14ac:dyDescent="0.25">
      <c r="A39" s="38">
        <v>41730</v>
      </c>
      <c r="C39" s="12">
        <v>1.287639</v>
      </c>
      <c r="D39" s="12">
        <v>1.0562720000000001</v>
      </c>
      <c r="E39" s="12">
        <v>2.3439109999999999</v>
      </c>
    </row>
    <row r="40" spans="1:5" x14ac:dyDescent="0.25">
      <c r="A40" s="38">
        <v>41760</v>
      </c>
      <c r="C40" s="12">
        <v>1.6818869999999999</v>
      </c>
      <c r="D40" s="12">
        <v>1.675711</v>
      </c>
      <c r="E40" s="12">
        <v>3.3575979999999999</v>
      </c>
    </row>
    <row r="41" spans="1:5" x14ac:dyDescent="0.25">
      <c r="A41" s="38">
        <v>41791</v>
      </c>
      <c r="C41" s="12">
        <v>2.4051369999999999</v>
      </c>
      <c r="D41" s="12">
        <v>2.5816110000000001</v>
      </c>
      <c r="E41" s="12">
        <v>4.9867480000000004</v>
      </c>
    </row>
    <row r="42" spans="1:5" x14ac:dyDescent="0.25">
      <c r="A42" s="38">
        <v>41821</v>
      </c>
      <c r="C42" s="12">
        <v>3.0602649999999998</v>
      </c>
      <c r="D42" s="12">
        <v>3.3889140000000002</v>
      </c>
      <c r="E42" s="12">
        <v>6.449179</v>
      </c>
    </row>
    <row r="43" spans="1:5" x14ac:dyDescent="0.25">
      <c r="A43" s="38">
        <v>41852</v>
      </c>
      <c r="C43" s="12">
        <v>4.0922669999999997</v>
      </c>
      <c r="D43" s="12">
        <v>4.6778899999999997</v>
      </c>
      <c r="E43" s="12">
        <v>8.7701569999999993</v>
      </c>
    </row>
    <row r="44" spans="1:5" x14ac:dyDescent="0.25">
      <c r="A44" s="38">
        <v>41883</v>
      </c>
      <c r="C44" s="12">
        <v>3.9180060000000001</v>
      </c>
      <c r="D44" s="12">
        <v>5.1520260000000002</v>
      </c>
      <c r="E44" s="12">
        <v>9.0700319999999994</v>
      </c>
    </row>
    <row r="45" spans="1:5" x14ac:dyDescent="0.25">
      <c r="A45" s="38">
        <v>41913</v>
      </c>
      <c r="C45" s="12">
        <v>4.5718079999999999</v>
      </c>
      <c r="D45" s="12">
        <v>6.0882379999999996</v>
      </c>
      <c r="E45" s="12">
        <v>10.660045999999999</v>
      </c>
    </row>
    <row r="46" spans="1:5" x14ac:dyDescent="0.25">
      <c r="A46" s="38">
        <v>41944</v>
      </c>
      <c r="C46" s="12">
        <v>4.5773020000000004</v>
      </c>
      <c r="D46" s="12">
        <v>6.2677909999999999</v>
      </c>
      <c r="E46" s="12">
        <v>10.845093</v>
      </c>
    </row>
    <row r="47" spans="1:5" x14ac:dyDescent="0.25">
      <c r="A47" s="38">
        <v>41974</v>
      </c>
      <c r="C47" s="12">
        <v>3.949919</v>
      </c>
      <c r="D47" s="12">
        <v>5.3823020000000001</v>
      </c>
      <c r="E47" s="12">
        <v>9.3322210000000005</v>
      </c>
    </row>
    <row r="48" spans="1:5" x14ac:dyDescent="0.25">
      <c r="A48" s="38">
        <v>42005</v>
      </c>
      <c r="C48" s="12">
        <v>3.1142759999999998</v>
      </c>
      <c r="D48" s="12">
        <v>3.658166</v>
      </c>
      <c r="E48" s="12">
        <v>6.7724419999999999</v>
      </c>
    </row>
    <row r="49" spans="1:5" x14ac:dyDescent="0.25">
      <c r="A49" s="38">
        <v>42036</v>
      </c>
      <c r="C49" s="12">
        <v>2.3871069999999999</v>
      </c>
      <c r="D49" s="12">
        <v>2.5574849999999998</v>
      </c>
      <c r="E49" s="12">
        <v>4.9445920000000001</v>
      </c>
    </row>
    <row r="50" spans="1:5" x14ac:dyDescent="0.25">
      <c r="A50" s="38">
        <v>42064</v>
      </c>
      <c r="C50" s="12">
        <v>1.4745760000000001</v>
      </c>
      <c r="D50" s="12">
        <v>1.384012</v>
      </c>
      <c r="E50" s="12">
        <v>2.8585880000000001</v>
      </c>
    </row>
    <row r="51" spans="1:5" x14ac:dyDescent="0.25">
      <c r="A51" s="38">
        <v>42095</v>
      </c>
      <c r="C51" s="12">
        <v>0.956395</v>
      </c>
      <c r="D51" s="12">
        <v>1.1142559999999999</v>
      </c>
      <c r="E51" s="12">
        <v>2.0706509999999998</v>
      </c>
    </row>
    <row r="52" spans="1:5" x14ac:dyDescent="0.25">
      <c r="A52" s="38">
        <v>42125</v>
      </c>
      <c r="C52" s="12">
        <v>1.128212</v>
      </c>
      <c r="D52" s="12">
        <v>1.6131409999999999</v>
      </c>
      <c r="E52" s="12">
        <v>2.7413530000000002</v>
      </c>
    </row>
    <row r="53" spans="1:5" x14ac:dyDescent="0.25">
      <c r="A53" s="38">
        <v>42156</v>
      </c>
      <c r="C53" s="12">
        <v>1.6314280000000001</v>
      </c>
      <c r="D53" s="12">
        <v>2.4122279999999998</v>
      </c>
      <c r="E53" s="12">
        <v>4.0436560000000004</v>
      </c>
    </row>
    <row r="54" spans="1:5" x14ac:dyDescent="0.25">
      <c r="A54" s="38">
        <v>42186</v>
      </c>
      <c r="C54" s="12">
        <v>2.0227659999999998</v>
      </c>
      <c r="D54" s="12">
        <v>2.8702990000000002</v>
      </c>
      <c r="E54" s="12">
        <v>4.893065</v>
      </c>
    </row>
    <row r="55" spans="1:5" x14ac:dyDescent="0.25">
      <c r="A55" s="38">
        <v>42217</v>
      </c>
      <c r="C55" s="12">
        <v>2.7934619999999999</v>
      </c>
      <c r="D55" s="12">
        <v>3.8235749999999999</v>
      </c>
      <c r="E55" s="12">
        <v>6.6170369999999998</v>
      </c>
    </row>
    <row r="56" spans="1:5" x14ac:dyDescent="0.25">
      <c r="A56" s="38">
        <v>42248</v>
      </c>
      <c r="C56" s="12">
        <v>3.2971979999999999</v>
      </c>
      <c r="D56" s="12">
        <v>4.0744999999999996</v>
      </c>
      <c r="E56" s="12">
        <v>7.3716980000000003</v>
      </c>
    </row>
    <row r="57" spans="1:5" x14ac:dyDescent="0.25">
      <c r="A57" s="38">
        <v>42278</v>
      </c>
      <c r="C57" s="12">
        <v>3.9888620000000001</v>
      </c>
      <c r="D57" s="12">
        <v>4.4832179999999999</v>
      </c>
      <c r="E57" s="12">
        <v>8.4720800000000001</v>
      </c>
    </row>
    <row r="58" spans="1:5" x14ac:dyDescent="0.25">
      <c r="A58" s="38">
        <v>42309</v>
      </c>
      <c r="C58" s="12">
        <v>4.0510270000000004</v>
      </c>
      <c r="D58" s="12">
        <v>4.0289729999999997</v>
      </c>
      <c r="E58" s="12">
        <v>8.08</v>
      </c>
    </row>
    <row r="59" spans="1:5" x14ac:dyDescent="0.25">
      <c r="A59" s="38">
        <v>42339</v>
      </c>
      <c r="C59" s="12">
        <v>3.6625139999999998</v>
      </c>
      <c r="D59" s="12">
        <v>3.2902490000000002</v>
      </c>
      <c r="E59" s="12">
        <v>6.952763</v>
      </c>
    </row>
    <row r="60" spans="1:5" x14ac:dyDescent="0.25">
      <c r="A60" s="38">
        <v>42370</v>
      </c>
      <c r="C60" s="12">
        <v>2.8378730000000001</v>
      </c>
      <c r="D60" s="12">
        <v>2.0759599999999998</v>
      </c>
      <c r="E60" s="12">
        <v>4.9138330000000003</v>
      </c>
    </row>
    <row r="61" spans="1:5" x14ac:dyDescent="0.25">
      <c r="A61" s="38">
        <v>42401</v>
      </c>
      <c r="C61" s="12">
        <v>1.9760200000000001</v>
      </c>
      <c r="D61" s="12">
        <v>1.1482049999999999</v>
      </c>
      <c r="E61" s="12">
        <v>3.124225</v>
      </c>
    </row>
    <row r="62" spans="1:5" x14ac:dyDescent="0.25">
      <c r="A62" s="38">
        <v>42430</v>
      </c>
      <c r="C62" s="12">
        <v>0.89802000000000004</v>
      </c>
      <c r="D62" s="12">
        <v>0.61170000000000002</v>
      </c>
      <c r="E62" s="12">
        <v>1.50972</v>
      </c>
    </row>
    <row r="63" spans="1:5" x14ac:dyDescent="0.25">
      <c r="A63" s="38">
        <v>42461</v>
      </c>
      <c r="C63" s="12">
        <v>0.97958100000000004</v>
      </c>
      <c r="D63" s="12">
        <v>1.300217</v>
      </c>
      <c r="E63" s="12">
        <v>2.279798</v>
      </c>
    </row>
    <row r="64" spans="1:5" x14ac:dyDescent="0.25">
      <c r="A64" s="38">
        <v>42491</v>
      </c>
      <c r="C64" s="12">
        <v>1.251835</v>
      </c>
      <c r="D64" s="12">
        <v>1.7132369999999999</v>
      </c>
      <c r="E64" s="12">
        <v>2.9650720000000002</v>
      </c>
    </row>
    <row r="65" spans="1:5" x14ac:dyDescent="0.25">
      <c r="A65" s="38">
        <v>42522</v>
      </c>
      <c r="C65" s="12">
        <v>1.6437219999999999</v>
      </c>
      <c r="D65" s="12">
        <v>1.92181</v>
      </c>
      <c r="E65" s="12">
        <v>3.5655320000000001</v>
      </c>
    </row>
    <row r="66" spans="1:5" x14ac:dyDescent="0.25">
      <c r="A66" s="38">
        <v>42552</v>
      </c>
      <c r="C66" s="12">
        <v>2.4770300000000001</v>
      </c>
      <c r="D66" s="12">
        <v>2.732634</v>
      </c>
      <c r="E66" s="12">
        <v>5.2096640000000001</v>
      </c>
    </row>
    <row r="67" spans="1:5" x14ac:dyDescent="0.25">
      <c r="A67" s="38">
        <v>42583</v>
      </c>
      <c r="C67" s="12">
        <v>3.0732680000000001</v>
      </c>
      <c r="D67" s="12">
        <v>3.2970869999999999</v>
      </c>
      <c r="E67" s="12">
        <v>6.370355</v>
      </c>
    </row>
    <row r="68" spans="1:5" x14ac:dyDescent="0.25">
      <c r="A68" s="38">
        <v>42614</v>
      </c>
      <c r="C68" s="12">
        <v>3.7430560000000002</v>
      </c>
      <c r="D68" s="12">
        <v>3.757517</v>
      </c>
      <c r="E68" s="12">
        <v>7.5005730000000002</v>
      </c>
    </row>
    <row r="69" spans="1:5" x14ac:dyDescent="0.25">
      <c r="A69" s="38">
        <v>42644</v>
      </c>
      <c r="C69" s="12">
        <v>4.2269059999999996</v>
      </c>
      <c r="D69" s="12">
        <v>3.9912709999999998</v>
      </c>
      <c r="E69" s="12">
        <v>8.2181770000000007</v>
      </c>
    </row>
    <row r="70" spans="1:5" x14ac:dyDescent="0.25">
      <c r="A70" s="38">
        <v>42675</v>
      </c>
      <c r="C70" s="12">
        <v>4.2928090000000001</v>
      </c>
      <c r="D70" s="12">
        <v>3.9149759999999998</v>
      </c>
      <c r="E70" s="12">
        <v>8.2077849999999994</v>
      </c>
    </row>
    <row r="71" spans="1:5" x14ac:dyDescent="0.25">
      <c r="A71" s="38">
        <v>42705</v>
      </c>
      <c r="C71" s="12">
        <v>3.5949270000000002</v>
      </c>
      <c r="D71" s="12">
        <v>3.173314</v>
      </c>
      <c r="E71" s="12">
        <v>6.7682409999999997</v>
      </c>
    </row>
    <row r="72" spans="1:5" x14ac:dyDescent="0.25">
      <c r="A72" s="38">
        <v>42736</v>
      </c>
      <c r="C72" s="12">
        <v>2.7370019999999999</v>
      </c>
      <c r="D72" s="12">
        <v>2.3159000000000001</v>
      </c>
      <c r="E72" s="12">
        <v>5.0529019999999996</v>
      </c>
    </row>
    <row r="73" spans="1:5" x14ac:dyDescent="0.25">
      <c r="A73" s="38">
        <v>42767</v>
      </c>
      <c r="C73" s="12">
        <v>1.9520519999999999</v>
      </c>
      <c r="D73" s="12">
        <v>1.6993750000000001</v>
      </c>
      <c r="E73" s="12">
        <v>3.651427</v>
      </c>
    </row>
    <row r="74" spans="1:5" x14ac:dyDescent="0.25">
      <c r="A74" s="38">
        <v>42795</v>
      </c>
      <c r="C74" s="12">
        <v>0.96726500000000004</v>
      </c>
      <c r="D74" s="12">
        <v>0.83224799999999999</v>
      </c>
      <c r="E74" s="12">
        <v>1.7995129999999999</v>
      </c>
    </row>
    <row r="75" spans="1:5" x14ac:dyDescent="0.25">
      <c r="A75" s="38">
        <v>42826</v>
      </c>
      <c r="C75" s="12">
        <v>0.69805799999999996</v>
      </c>
      <c r="D75" s="12">
        <v>0.965696</v>
      </c>
      <c r="E75" s="12">
        <v>1.663754</v>
      </c>
    </row>
    <row r="76" spans="1:5" x14ac:dyDescent="0.25">
      <c r="A76" s="38">
        <v>42856</v>
      </c>
      <c r="C76" s="12">
        <v>1.0283770000000001</v>
      </c>
      <c r="D76" s="12">
        <v>1.2483120000000001</v>
      </c>
      <c r="E76" s="12">
        <v>2.2766890000000002</v>
      </c>
    </row>
    <row r="77" spans="1:5" x14ac:dyDescent="0.25">
      <c r="A77" s="38">
        <v>42887</v>
      </c>
      <c r="C77" s="12">
        <v>1.6037809999999999</v>
      </c>
      <c r="D77" s="12">
        <v>1.8377300000000001</v>
      </c>
      <c r="E77" s="12">
        <v>3.4415110000000002</v>
      </c>
    </row>
    <row r="78" spans="1:5" x14ac:dyDescent="0.25">
      <c r="A78" s="38">
        <v>42917</v>
      </c>
      <c r="C78" s="12">
        <v>2.4426290000000002</v>
      </c>
      <c r="D78" s="12">
        <v>2.8435049999999999</v>
      </c>
      <c r="E78" s="12">
        <v>5.2861339999999997</v>
      </c>
    </row>
    <row r="79" spans="1:5" x14ac:dyDescent="0.25">
      <c r="A79" s="38">
        <v>42948</v>
      </c>
      <c r="C79" s="12">
        <v>3.172288</v>
      </c>
      <c r="D79" s="12">
        <v>3.4767809999999999</v>
      </c>
      <c r="E79" s="12">
        <v>6.6490689999999999</v>
      </c>
    </row>
    <row r="80" spans="1:5" x14ac:dyDescent="0.25">
      <c r="A80" s="38">
        <v>42979</v>
      </c>
      <c r="C80" s="12">
        <v>4.0844860000000001</v>
      </c>
      <c r="D80" s="12">
        <v>4.429754</v>
      </c>
      <c r="E80" s="12">
        <v>8.5142399999999991</v>
      </c>
    </row>
    <row r="81" spans="1:5" x14ac:dyDescent="0.25">
      <c r="A81" s="38">
        <v>43009</v>
      </c>
      <c r="C81" s="12">
        <v>4.5578310000000002</v>
      </c>
      <c r="D81" s="12">
        <v>4.7412710000000002</v>
      </c>
      <c r="E81" s="12">
        <v>9.2991019999999995</v>
      </c>
    </row>
    <row r="82" spans="1:5" x14ac:dyDescent="0.25">
      <c r="A82" s="38">
        <v>43040</v>
      </c>
      <c r="C82" s="12">
        <v>4.5200339999999999</v>
      </c>
      <c r="D82" s="12">
        <v>4.3716650000000001</v>
      </c>
      <c r="E82" s="12">
        <v>8.8916989999999991</v>
      </c>
    </row>
    <row r="83" spans="1:5" x14ac:dyDescent="0.25">
      <c r="A83" s="38">
        <v>43070</v>
      </c>
      <c r="C83" s="12">
        <v>3.802486</v>
      </c>
      <c r="D83" s="12">
        <v>3.4499590000000002</v>
      </c>
      <c r="E83" s="12">
        <v>7.2524449999999998</v>
      </c>
    </row>
    <row r="84" spans="1:5" x14ac:dyDescent="0.25">
      <c r="A84" s="38">
        <v>43101</v>
      </c>
      <c r="C84" s="12">
        <v>2.9103819999999998</v>
      </c>
      <c r="D84" s="12">
        <v>2.1816309999999999</v>
      </c>
      <c r="E84" s="12">
        <v>5.0920129999999997</v>
      </c>
    </row>
    <row r="85" spans="1:5" x14ac:dyDescent="0.25">
      <c r="A85" s="38">
        <v>43132</v>
      </c>
      <c r="C85" s="12">
        <v>2.0192049999999999</v>
      </c>
      <c r="D85" s="12">
        <v>1.288713</v>
      </c>
      <c r="E85" s="12">
        <v>3.3079179999999999</v>
      </c>
    </row>
    <row r="86" spans="1:5" x14ac:dyDescent="0.25">
      <c r="A86" s="38">
        <v>43160</v>
      </c>
      <c r="C86" s="12">
        <v>1.0287949999999999</v>
      </c>
      <c r="D86" s="12">
        <v>0.47968300000000003</v>
      </c>
      <c r="E86" s="12">
        <v>1.508478</v>
      </c>
    </row>
    <row r="87" spans="1:5" x14ac:dyDescent="0.25">
      <c r="A87" s="38">
        <v>43191</v>
      </c>
      <c r="C87" s="12">
        <v>0.95072800000000002</v>
      </c>
      <c r="D87" s="12">
        <v>1.3081069999999999</v>
      </c>
      <c r="E87" s="12">
        <v>2.2588349999999999</v>
      </c>
    </row>
    <row r="88" spans="1:5" x14ac:dyDescent="0.25">
      <c r="A88" s="38">
        <v>43221</v>
      </c>
      <c r="C88" s="12">
        <v>1.492462</v>
      </c>
      <c r="D88" s="12">
        <v>2.4686919999999999</v>
      </c>
      <c r="E88" s="12">
        <v>3.9611540000000001</v>
      </c>
    </row>
    <row r="89" spans="1:5" x14ac:dyDescent="0.25">
      <c r="A89" s="38">
        <v>43252</v>
      </c>
      <c r="C89" s="12">
        <v>2.1040320000000001</v>
      </c>
      <c r="D89" s="12">
        <v>3.7263829999999998</v>
      </c>
      <c r="E89" s="12">
        <v>5.8304150000000003</v>
      </c>
    </row>
    <row r="90" spans="1:5" x14ac:dyDescent="0.25">
      <c r="A90" s="38">
        <v>43282</v>
      </c>
      <c r="C90" s="12">
        <v>2.8894489999999999</v>
      </c>
      <c r="D90" s="12">
        <v>5.2755999999999998</v>
      </c>
      <c r="E90" s="12">
        <v>8.1650489999999998</v>
      </c>
    </row>
    <row r="91" spans="1:5" x14ac:dyDescent="0.25">
      <c r="A91" s="38">
        <v>43313</v>
      </c>
      <c r="C91" s="12">
        <v>3.4035869999999999</v>
      </c>
      <c r="D91" s="12">
        <v>6.225231</v>
      </c>
      <c r="E91" s="12">
        <v>9.6288180000000008</v>
      </c>
    </row>
    <row r="92" spans="1:5" x14ac:dyDescent="0.25">
      <c r="A92" s="38">
        <v>43344</v>
      </c>
      <c r="C92" s="12">
        <v>3.8782019999999999</v>
      </c>
      <c r="D92" s="12">
        <v>7.0767860000000002</v>
      </c>
      <c r="E92" s="12">
        <v>10.954988</v>
      </c>
    </row>
    <row r="93" spans="1:5" x14ac:dyDescent="0.25">
      <c r="A93" s="38">
        <v>43374</v>
      </c>
      <c r="C93" s="12">
        <v>3.955927</v>
      </c>
      <c r="D93" s="12">
        <v>7.0377609999999997</v>
      </c>
      <c r="E93" s="12">
        <v>10.993688000000001</v>
      </c>
    </row>
    <row r="94" spans="1:5" x14ac:dyDescent="0.25">
      <c r="A94" s="38">
        <v>43405</v>
      </c>
      <c r="C94" s="12">
        <v>3.8205309999999999</v>
      </c>
      <c r="D94" s="12">
        <v>6.4787160000000004</v>
      </c>
      <c r="E94" s="12">
        <v>10.299246999999999</v>
      </c>
    </row>
    <row r="95" spans="1:5" x14ac:dyDescent="0.25">
      <c r="A95" s="38">
        <v>43435</v>
      </c>
      <c r="C95" s="12">
        <v>3.249098</v>
      </c>
      <c r="D95" s="12">
        <v>5.4655800000000001</v>
      </c>
      <c r="E95" s="12">
        <v>8.7146779999999993</v>
      </c>
    </row>
    <row r="96" spans="1:5" x14ac:dyDescent="0.25">
      <c r="A96" s="38">
        <v>43466</v>
      </c>
      <c r="C96" s="12">
        <v>2.580835</v>
      </c>
      <c r="D96" s="12">
        <v>3.7905929999999999</v>
      </c>
      <c r="E96" s="12">
        <v>6.3714279999999999</v>
      </c>
    </row>
    <row r="97" spans="1:5" x14ac:dyDescent="0.25">
      <c r="A97" s="38">
        <v>43497</v>
      </c>
      <c r="C97" s="12">
        <v>1.776141</v>
      </c>
      <c r="D97" s="12">
        <v>2.2101150000000001</v>
      </c>
      <c r="E97" s="12">
        <v>3.986256</v>
      </c>
    </row>
    <row r="98" spans="1:5" x14ac:dyDescent="0.25">
      <c r="A98" s="38">
        <v>43525</v>
      </c>
      <c r="C98" s="12">
        <v>0.795543</v>
      </c>
      <c r="D98" s="12">
        <v>0.860711</v>
      </c>
      <c r="E98" s="12">
        <v>1.6562539999999999</v>
      </c>
    </row>
    <row r="99" spans="1:5" x14ac:dyDescent="0.25">
      <c r="A99" s="38">
        <v>43556</v>
      </c>
      <c r="C99" s="12">
        <v>0.57984100000000005</v>
      </c>
      <c r="D99" s="12">
        <v>0.85365100000000005</v>
      </c>
      <c r="E99" s="12">
        <v>1.433492</v>
      </c>
    </row>
    <row r="100" spans="1:5" x14ac:dyDescent="0.25">
      <c r="A100" s="38">
        <v>43586</v>
      </c>
      <c r="C100" s="12">
        <v>1.0454950000000001</v>
      </c>
      <c r="D100" s="12">
        <v>1.52851</v>
      </c>
      <c r="E100" s="12">
        <v>2.5740050000000001</v>
      </c>
    </row>
    <row r="101" spans="1:5" x14ac:dyDescent="0.25">
      <c r="A101" s="38">
        <v>43617</v>
      </c>
      <c r="C101" s="12">
        <v>1.738273</v>
      </c>
      <c r="D101" s="12">
        <v>2.4592770000000002</v>
      </c>
      <c r="E101" s="12">
        <v>4.1975499999999997</v>
      </c>
    </row>
    <row r="102" spans="1:5" x14ac:dyDescent="0.25">
      <c r="A102" s="38">
        <v>43647</v>
      </c>
      <c r="C102" s="12">
        <v>2.4051360000000002</v>
      </c>
      <c r="D102" s="12">
        <v>3.7558120000000002</v>
      </c>
      <c r="E102" s="12">
        <v>6.1609480000000003</v>
      </c>
    </row>
    <row r="103" spans="1:5" x14ac:dyDescent="0.25">
      <c r="A103" s="38">
        <v>43678</v>
      </c>
      <c r="C103" s="12">
        <v>2.9305650000000001</v>
      </c>
      <c r="D103" s="12">
        <v>5.311185</v>
      </c>
      <c r="E103" s="12">
        <v>8.2417499999999997</v>
      </c>
    </row>
    <row r="104" spans="1:5" x14ac:dyDescent="0.25">
      <c r="A104" s="38">
        <v>43709</v>
      </c>
      <c r="C104" s="12">
        <v>3.387518</v>
      </c>
      <c r="D104" s="12">
        <v>6.6395910000000002</v>
      </c>
      <c r="E104" s="12">
        <v>10.027108999999999</v>
      </c>
    </row>
    <row r="105" spans="1:5" x14ac:dyDescent="0.25">
      <c r="A105" s="38">
        <v>43739</v>
      </c>
      <c r="C105" s="12">
        <v>3.8558050000000001</v>
      </c>
      <c r="D105" s="12">
        <v>7.5665279999999999</v>
      </c>
      <c r="E105" s="12">
        <v>11.422333</v>
      </c>
    </row>
    <row r="106" spans="1:5" x14ac:dyDescent="0.25">
      <c r="A106" s="38">
        <v>43770</v>
      </c>
      <c r="C106" s="12">
        <v>3.7676150000000002</v>
      </c>
      <c r="D106" s="12">
        <v>6.9466010000000002</v>
      </c>
      <c r="E106" s="12">
        <v>10.714216</v>
      </c>
    </row>
    <row r="107" spans="1:5" x14ac:dyDescent="0.25">
      <c r="A107" s="38">
        <v>43800</v>
      </c>
      <c r="C107" s="12">
        <v>3.2199439999999999</v>
      </c>
      <c r="D107" s="12">
        <v>5.2061210000000004</v>
      </c>
      <c r="E107" s="12">
        <v>8.4260649999999995</v>
      </c>
    </row>
    <row r="109" spans="1:5" x14ac:dyDescent="0.25">
      <c r="B109" s="141" t="s">
        <v>263</v>
      </c>
    </row>
    <row r="110" spans="1:5" x14ac:dyDescent="0.25">
      <c r="B110" s="140" t="s">
        <v>272</v>
      </c>
    </row>
  </sheetData>
  <mergeCells count="1"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4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4" width="16" style="2" customWidth="1"/>
    <col min="5" max="5" width="20.7109375" style="2" customWidth="1"/>
    <col min="6" max="6" width="5.7109375" style="2" customWidth="1"/>
    <col min="7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17"/>
      <c r="F5" s="17"/>
      <c r="G5" s="95"/>
      <c r="H5" s="17"/>
      <c r="I5" s="7" t="str">
        <f>Título</f>
        <v>Análise de Conjuntura 2019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" t="str">
        <f>Índice!Q42</f>
        <v>Gráfico 10 - Produção e exportação brasileira de açúcar</v>
      </c>
      <c r="D8" s="39"/>
      <c r="E8" s="39"/>
    </row>
    <row r="10" spans="1:130" ht="30" x14ac:dyDescent="0.25">
      <c r="A10" s="4" t="s">
        <v>0</v>
      </c>
      <c r="C10" s="11" t="s">
        <v>56</v>
      </c>
      <c r="D10" s="11" t="s">
        <v>57</v>
      </c>
      <c r="E10" s="32" t="s">
        <v>58</v>
      </c>
      <c r="J10" s="18"/>
    </row>
    <row r="11" spans="1:130" x14ac:dyDescent="0.25">
      <c r="B11" s="4"/>
      <c r="C11" s="157" t="s">
        <v>52</v>
      </c>
      <c r="D11" s="157"/>
      <c r="E11" s="157"/>
    </row>
    <row r="12" spans="1:130" x14ac:dyDescent="0.25">
      <c r="A12" s="6">
        <v>2000</v>
      </c>
      <c r="B12" s="6"/>
      <c r="C12" s="12">
        <v>14.546332</v>
      </c>
      <c r="D12" s="12">
        <v>6.5019999999999998</v>
      </c>
      <c r="E12" s="12">
        <v>8.0443320000000007</v>
      </c>
    </row>
    <row r="13" spans="1:130" x14ac:dyDescent="0.25">
      <c r="A13" s="6">
        <v>2001</v>
      </c>
      <c r="B13" s="6"/>
      <c r="C13" s="12">
        <v>19.490829000000002</v>
      </c>
      <c r="D13" s="12">
        <v>11.173</v>
      </c>
      <c r="E13" s="12">
        <v>8.3178289999999997</v>
      </c>
    </row>
    <row r="14" spans="1:130" x14ac:dyDescent="0.25">
      <c r="A14" s="6">
        <v>2002</v>
      </c>
      <c r="B14" s="6"/>
      <c r="C14" s="12">
        <v>22.456299000000001</v>
      </c>
      <c r="D14" s="12">
        <v>13.353999999999999</v>
      </c>
      <c r="E14" s="12">
        <v>9.1022990000000004</v>
      </c>
    </row>
    <row r="15" spans="1:130" x14ac:dyDescent="0.25">
      <c r="A15" s="6">
        <v>2003</v>
      </c>
      <c r="B15" s="6"/>
      <c r="C15" s="12">
        <v>24.447827</v>
      </c>
      <c r="D15" s="12">
        <v>12.914</v>
      </c>
      <c r="E15" s="12">
        <v>11.533827</v>
      </c>
    </row>
    <row r="16" spans="1:130" x14ac:dyDescent="0.25">
      <c r="A16" s="6">
        <v>2004</v>
      </c>
      <c r="B16" s="6"/>
      <c r="C16" s="12">
        <v>25.990877000000001</v>
      </c>
      <c r="D16" s="12">
        <v>15.763999999999999</v>
      </c>
      <c r="E16" s="12">
        <v>10.226877</v>
      </c>
    </row>
    <row r="17" spans="1:5" x14ac:dyDescent="0.25">
      <c r="A17" s="6">
        <v>2005</v>
      </c>
      <c r="B17" s="6"/>
      <c r="C17" s="12">
        <v>26.235527000000001</v>
      </c>
      <c r="D17" s="12">
        <v>18.146999999999998</v>
      </c>
      <c r="E17" s="12">
        <v>8.0885269999999991</v>
      </c>
    </row>
    <row r="18" spans="1:5" x14ac:dyDescent="0.25">
      <c r="A18" s="6">
        <v>2006</v>
      </c>
      <c r="B18" s="6"/>
      <c r="C18" s="12">
        <v>30.899978999999998</v>
      </c>
      <c r="D18" s="12">
        <v>18.87</v>
      </c>
      <c r="E18" s="12">
        <v>12.029979000000001</v>
      </c>
    </row>
    <row r="19" spans="1:5" x14ac:dyDescent="0.25">
      <c r="A19" s="6">
        <v>2007</v>
      </c>
      <c r="B19" s="6"/>
      <c r="C19" s="12">
        <v>32.469656999999998</v>
      </c>
      <c r="D19" s="12">
        <v>19.344000000000001</v>
      </c>
      <c r="E19" s="12">
        <v>13.125657</v>
      </c>
    </row>
    <row r="20" spans="1:5" x14ac:dyDescent="0.25">
      <c r="A20" s="6">
        <v>2008</v>
      </c>
      <c r="B20" s="6"/>
      <c r="C20" s="12">
        <v>31.351953999999999</v>
      </c>
      <c r="D20" s="12">
        <v>19.472000000000001</v>
      </c>
      <c r="E20" s="12">
        <v>11.879954</v>
      </c>
    </row>
    <row r="21" spans="1:5" x14ac:dyDescent="0.25">
      <c r="A21" s="6">
        <v>2009</v>
      </c>
      <c r="B21" s="6"/>
      <c r="C21" s="12">
        <v>33.934052999999999</v>
      </c>
      <c r="D21" s="12">
        <v>24.294</v>
      </c>
      <c r="E21" s="12">
        <v>9.640053</v>
      </c>
    </row>
    <row r="22" spans="1:5" x14ac:dyDescent="0.25">
      <c r="A22" s="6">
        <v>2010</v>
      </c>
      <c r="B22" s="6"/>
      <c r="C22" s="12">
        <v>37.904712000000004</v>
      </c>
      <c r="D22" s="12">
        <v>27.999821000000001</v>
      </c>
      <c r="E22" s="12">
        <v>9.9048909999999992</v>
      </c>
    </row>
    <row r="23" spans="1:5" x14ac:dyDescent="0.25">
      <c r="A23" s="6">
        <v>2011</v>
      </c>
      <c r="C23" s="12">
        <v>36.338619000000001</v>
      </c>
      <c r="D23" s="12">
        <v>25.35915</v>
      </c>
      <c r="E23" s="12">
        <v>10.979469</v>
      </c>
    </row>
    <row r="24" spans="1:5" x14ac:dyDescent="0.25">
      <c r="A24" s="6">
        <v>2012</v>
      </c>
      <c r="C24" s="12">
        <v>38.608049999999999</v>
      </c>
      <c r="D24" s="12">
        <v>24.342295</v>
      </c>
      <c r="E24" s="12">
        <v>14.265755</v>
      </c>
    </row>
    <row r="25" spans="1:5" x14ac:dyDescent="0.25">
      <c r="A25" s="6">
        <v>2013</v>
      </c>
      <c r="C25" s="12">
        <v>37.462273000000003</v>
      </c>
      <c r="D25" s="12">
        <v>27.154299999999999</v>
      </c>
      <c r="E25" s="12">
        <v>10.307973</v>
      </c>
    </row>
    <row r="26" spans="1:5" x14ac:dyDescent="0.25">
      <c r="A26" s="6">
        <v>2014</v>
      </c>
      <c r="C26" s="12">
        <v>35.334372000000002</v>
      </c>
      <c r="D26" s="12">
        <v>24.126655</v>
      </c>
      <c r="E26" s="12">
        <v>11.207717000000001</v>
      </c>
    </row>
    <row r="27" spans="1:5" x14ac:dyDescent="0.25">
      <c r="A27" s="6">
        <v>2015</v>
      </c>
      <c r="C27" s="12">
        <v>34.201098000000002</v>
      </c>
      <c r="D27" s="12">
        <v>24.012</v>
      </c>
      <c r="E27" s="12">
        <v>10.189098</v>
      </c>
    </row>
    <row r="28" spans="1:5" x14ac:dyDescent="0.25">
      <c r="A28" s="6">
        <v>2016</v>
      </c>
      <c r="C28" s="12">
        <v>38.893152999999998</v>
      </c>
      <c r="D28" s="12">
        <v>28.932932000000001</v>
      </c>
      <c r="E28" s="12">
        <v>9.9602219609999985</v>
      </c>
    </row>
    <row r="29" spans="1:5" x14ac:dyDescent="0.25">
      <c r="A29" s="6">
        <v>2017</v>
      </c>
      <c r="C29" s="12">
        <v>38.121884000000001</v>
      </c>
      <c r="D29" s="12">
        <v>28.702000000000002</v>
      </c>
      <c r="E29" s="12">
        <v>9.4198859839999987</v>
      </c>
    </row>
    <row r="30" spans="1:5" x14ac:dyDescent="0.25">
      <c r="A30" s="6">
        <v>2018</v>
      </c>
      <c r="C30" s="12">
        <v>28.502085000000001</v>
      </c>
      <c r="D30" s="12">
        <v>21.430704306000003</v>
      </c>
      <c r="E30" s="12">
        <v>7.0713806939999984</v>
      </c>
    </row>
    <row r="31" spans="1:5" x14ac:dyDescent="0.25">
      <c r="A31" s="6">
        <v>2019</v>
      </c>
      <c r="C31" s="12">
        <v>29.951239000000001</v>
      </c>
      <c r="D31" s="12">
        <v>18.380896349</v>
      </c>
      <c r="E31" s="12">
        <v>11.570342651000001</v>
      </c>
    </row>
    <row r="33" spans="2:2" x14ac:dyDescent="0.25">
      <c r="B33" s="141" t="s">
        <v>263</v>
      </c>
    </row>
    <row r="34" spans="2:2" x14ac:dyDescent="0.25">
      <c r="B34" s="140" t="s">
        <v>272</v>
      </c>
    </row>
  </sheetData>
  <mergeCells count="1"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52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17"/>
      <c r="F5" s="17"/>
      <c r="G5" s="95"/>
      <c r="H5" s="17" t="str">
        <f>Título</f>
        <v>Análise de Conjuntura 2019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ht="15" customHeight="1" x14ac:dyDescent="0.25">
      <c r="C8" s="3" t="str">
        <f>Índice!Q46</f>
        <v>Gráfico 11 - Exportação brasileira de açúcar e câmbio</v>
      </c>
      <c r="D8" s="39"/>
      <c r="E8" s="39"/>
    </row>
    <row r="10" spans="1:130" ht="30" x14ac:dyDescent="0.25">
      <c r="A10" s="4" t="s">
        <v>54</v>
      </c>
      <c r="C10" s="32" t="s">
        <v>59</v>
      </c>
      <c r="D10" s="32" t="s">
        <v>60</v>
      </c>
      <c r="E10" s="11"/>
    </row>
    <row r="11" spans="1:130" x14ac:dyDescent="0.25">
      <c r="B11" s="4"/>
      <c r="C11" s="31" t="s">
        <v>207</v>
      </c>
      <c r="D11" s="31" t="s">
        <v>52</v>
      </c>
      <c r="E11" s="41"/>
    </row>
    <row r="12" spans="1:130" x14ac:dyDescent="0.25">
      <c r="A12" s="40">
        <v>42736</v>
      </c>
      <c r="B12" s="6"/>
      <c r="C12" s="12">
        <v>3.1946363636363642</v>
      </c>
      <c r="D12" s="25">
        <v>2.21260915</v>
      </c>
      <c r="E12" s="42"/>
      <c r="G12" s="18"/>
    </row>
    <row r="13" spans="1:130" x14ac:dyDescent="0.25">
      <c r="A13" s="40">
        <v>42767</v>
      </c>
      <c r="B13" s="6"/>
      <c r="C13" s="12">
        <v>3.1019444444444448</v>
      </c>
      <c r="D13" s="25">
        <v>1.82396695</v>
      </c>
      <c r="E13" s="42"/>
    </row>
    <row r="14" spans="1:130" x14ac:dyDescent="0.25">
      <c r="A14" s="40">
        <v>42795</v>
      </c>
      <c r="B14" s="6"/>
      <c r="C14" s="12">
        <v>3.1258695652173913</v>
      </c>
      <c r="D14" s="25">
        <v>1.59673317</v>
      </c>
      <c r="E14" s="12"/>
    </row>
    <row r="15" spans="1:130" x14ac:dyDescent="0.25">
      <c r="A15" s="40">
        <v>42826</v>
      </c>
      <c r="B15" s="6"/>
      <c r="C15" s="12">
        <v>3.1397777777777773</v>
      </c>
      <c r="D15" s="25">
        <v>1.6221834399999999</v>
      </c>
      <c r="E15" s="12"/>
    </row>
    <row r="16" spans="1:130" x14ac:dyDescent="0.25">
      <c r="A16" s="40">
        <v>42856</v>
      </c>
      <c r="B16" s="6"/>
      <c r="C16" s="12">
        <v>3.2094090909090909</v>
      </c>
      <c r="D16" s="25">
        <v>2.4395354399999998</v>
      </c>
      <c r="E16" s="12"/>
    </row>
    <row r="17" spans="1:5" x14ac:dyDescent="0.25">
      <c r="A17" s="40">
        <v>42887</v>
      </c>
      <c r="B17" s="6"/>
      <c r="C17" s="12">
        <v>3.2964761904761906</v>
      </c>
      <c r="D17" s="25">
        <v>3.0884175599999999</v>
      </c>
      <c r="E17" s="12"/>
    </row>
    <row r="18" spans="1:5" x14ac:dyDescent="0.25">
      <c r="A18" s="40">
        <v>42917</v>
      </c>
      <c r="B18" s="6"/>
      <c r="C18" s="12">
        <v>3.2005238095238093</v>
      </c>
      <c r="D18" s="25">
        <v>2.6622673300000002</v>
      </c>
      <c r="E18" s="12"/>
    </row>
    <row r="19" spans="1:5" x14ac:dyDescent="0.25">
      <c r="A19" s="40">
        <v>42948</v>
      </c>
      <c r="B19" s="6"/>
      <c r="C19" s="12">
        <v>3.1503913043478269</v>
      </c>
      <c r="D19" s="25">
        <v>2.7649539600000002</v>
      </c>
      <c r="E19" s="12"/>
    </row>
    <row r="20" spans="1:5" x14ac:dyDescent="0.25">
      <c r="A20" s="40">
        <v>42979</v>
      </c>
      <c r="B20" s="6"/>
      <c r="C20" s="12">
        <v>3.1359499999999998</v>
      </c>
      <c r="D20" s="25">
        <v>3.5015577100000002</v>
      </c>
      <c r="E20" s="12"/>
    </row>
    <row r="21" spans="1:5" x14ac:dyDescent="0.25">
      <c r="A21" s="40">
        <v>43009</v>
      </c>
      <c r="B21" s="6"/>
      <c r="C21" s="12">
        <v>3.194666666666667</v>
      </c>
      <c r="D21" s="25">
        <v>2.8810130099999998</v>
      </c>
      <c r="E21" s="12"/>
    </row>
    <row r="22" spans="1:5" x14ac:dyDescent="0.25">
      <c r="A22" s="40">
        <v>43040</v>
      </c>
      <c r="B22" s="6"/>
      <c r="C22" s="12">
        <v>3.2592999999999996</v>
      </c>
      <c r="D22" s="25">
        <v>2.2035318399999997</v>
      </c>
      <c r="E22" s="12"/>
    </row>
    <row r="23" spans="1:5" x14ac:dyDescent="0.25">
      <c r="A23" s="40">
        <v>43070</v>
      </c>
      <c r="C23" s="12">
        <v>3.2952631578947362</v>
      </c>
      <c r="D23" s="25">
        <v>1.9050044799999999</v>
      </c>
    </row>
    <row r="24" spans="1:5" x14ac:dyDescent="0.25">
      <c r="A24" s="40">
        <v>43101</v>
      </c>
      <c r="C24" s="12">
        <v>3.2106090909090907</v>
      </c>
      <c r="D24" s="25">
        <v>1.5663222849999998</v>
      </c>
    </row>
    <row r="25" spans="1:5" x14ac:dyDescent="0.25">
      <c r="A25" s="40">
        <v>43132</v>
      </c>
      <c r="C25" s="12">
        <v>3.2415000000000003</v>
      </c>
      <c r="D25" s="25">
        <v>1.4337310670000001</v>
      </c>
    </row>
    <row r="26" spans="1:5" x14ac:dyDescent="0.25">
      <c r="A26" s="40">
        <v>43160</v>
      </c>
      <c r="C26" s="12">
        <v>3.2792142857142856</v>
      </c>
      <c r="D26" s="25">
        <v>1.767279354</v>
      </c>
    </row>
    <row r="27" spans="1:5" x14ac:dyDescent="0.25">
      <c r="A27" s="40">
        <v>43191</v>
      </c>
      <c r="C27" s="12">
        <v>3.4074952380952381</v>
      </c>
      <c r="D27" s="25">
        <v>1.021858095</v>
      </c>
    </row>
    <row r="28" spans="1:5" x14ac:dyDescent="0.25">
      <c r="A28" s="40">
        <v>43221</v>
      </c>
      <c r="C28" s="12">
        <v>3.6360571428571427</v>
      </c>
      <c r="D28" s="25">
        <v>2.0954514020000001</v>
      </c>
    </row>
    <row r="29" spans="1:5" x14ac:dyDescent="0.25">
      <c r="A29" s="40">
        <v>43252</v>
      </c>
      <c r="C29" s="12">
        <v>3.7731714285714282</v>
      </c>
      <c r="D29" s="25">
        <v>1.9270631839999999</v>
      </c>
    </row>
    <row r="30" spans="1:5" x14ac:dyDescent="0.25">
      <c r="A30" s="40">
        <v>43282</v>
      </c>
      <c r="C30" s="12">
        <v>3.8287636363636377</v>
      </c>
      <c r="D30" s="25">
        <v>1.869406592</v>
      </c>
    </row>
    <row r="31" spans="1:5" x14ac:dyDescent="0.25">
      <c r="A31" s="40">
        <v>43313</v>
      </c>
      <c r="C31" s="12">
        <v>3.9297565217391308</v>
      </c>
      <c r="D31" s="25">
        <v>1.7024250809999999</v>
      </c>
    </row>
    <row r="32" spans="1:5" x14ac:dyDescent="0.25">
      <c r="A32" s="40">
        <v>43344</v>
      </c>
      <c r="C32" s="12">
        <v>4.1165473684210525</v>
      </c>
      <c r="D32" s="25">
        <v>2.5774856960000001</v>
      </c>
    </row>
    <row r="33" spans="1:4" x14ac:dyDescent="0.25">
      <c r="A33" s="40">
        <v>43374</v>
      </c>
      <c r="C33" s="12">
        <v>3.7584090909090904</v>
      </c>
      <c r="D33" s="25">
        <v>1.932679389</v>
      </c>
    </row>
    <row r="34" spans="1:4" x14ac:dyDescent="0.25">
      <c r="A34" s="40">
        <v>43405</v>
      </c>
      <c r="C34" s="12">
        <v>3.7866650000000002</v>
      </c>
      <c r="D34" s="25">
        <v>1.9173905360000001</v>
      </c>
    </row>
    <row r="35" spans="1:4" x14ac:dyDescent="0.25">
      <c r="A35" s="40">
        <v>43435</v>
      </c>
      <c r="C35" s="12">
        <v>3.8850549999999999</v>
      </c>
      <c r="D35" s="25">
        <v>1.6196116250000001</v>
      </c>
    </row>
    <row r="36" spans="1:4" x14ac:dyDescent="0.25">
      <c r="A36" s="40">
        <v>43466</v>
      </c>
      <c r="C36" s="12">
        <v>3.7416818181818186</v>
      </c>
      <c r="D36" s="25">
        <v>1.0969996850000001</v>
      </c>
    </row>
    <row r="37" spans="1:4" x14ac:dyDescent="0.25">
      <c r="A37" s="40">
        <v>43497</v>
      </c>
      <c r="C37" s="12">
        <v>3.7236249999999997</v>
      </c>
      <c r="D37" s="25">
        <v>1.201052727</v>
      </c>
    </row>
    <row r="38" spans="1:4" x14ac:dyDescent="0.25">
      <c r="A38" s="40">
        <v>43525</v>
      </c>
      <c r="C38" s="12">
        <v>3.8464842105263162</v>
      </c>
      <c r="D38" s="25">
        <v>1.1195694509999998</v>
      </c>
    </row>
    <row r="39" spans="1:4" x14ac:dyDescent="0.25">
      <c r="A39" s="40">
        <v>43556</v>
      </c>
      <c r="C39" s="12">
        <v>3.8961571428571422</v>
      </c>
      <c r="D39" s="25">
        <v>1.2288269850000002</v>
      </c>
    </row>
    <row r="40" spans="1:4" x14ac:dyDescent="0.25">
      <c r="A40" s="40">
        <v>43586</v>
      </c>
      <c r="C40" s="12">
        <v>4.0015181818181826</v>
      </c>
      <c r="D40" s="25">
        <v>1.7508636550000001</v>
      </c>
    </row>
    <row r="41" spans="1:4" x14ac:dyDescent="0.25">
      <c r="A41" s="40">
        <v>43617</v>
      </c>
      <c r="C41" s="12">
        <v>3.8588263157894738</v>
      </c>
      <c r="D41" s="25">
        <v>1.5231870989999998</v>
      </c>
    </row>
    <row r="42" spans="1:4" x14ac:dyDescent="0.25">
      <c r="A42" s="40">
        <v>43647</v>
      </c>
      <c r="C42" s="12">
        <v>3.7793391304347828</v>
      </c>
      <c r="D42" s="25">
        <v>1.8231725270000001</v>
      </c>
    </row>
    <row r="43" spans="1:4" x14ac:dyDescent="0.25">
      <c r="A43" s="40">
        <v>43678</v>
      </c>
      <c r="C43" s="12">
        <v>4.0199818181818179</v>
      </c>
      <c r="D43" s="25">
        <v>1.563370578</v>
      </c>
    </row>
    <row r="44" spans="1:4" x14ac:dyDescent="0.25">
      <c r="A44" s="40">
        <v>43709</v>
      </c>
      <c r="C44" s="12">
        <v>4.1215000000000002</v>
      </c>
      <c r="D44" s="25">
        <v>1.7196826980000002</v>
      </c>
    </row>
    <row r="45" spans="1:4" x14ac:dyDescent="0.25">
      <c r="A45" s="40">
        <v>43739</v>
      </c>
      <c r="C45" s="12">
        <v>4.0869869565217396</v>
      </c>
      <c r="D45" s="25">
        <v>1.9289018330000001</v>
      </c>
    </row>
    <row r="46" spans="1:4" x14ac:dyDescent="0.25">
      <c r="A46" s="40">
        <v>43770</v>
      </c>
      <c r="C46" s="12">
        <v>4.1553449999999996</v>
      </c>
      <c r="D46" s="25">
        <v>1.9502713540000001</v>
      </c>
    </row>
    <row r="47" spans="1:4" x14ac:dyDescent="0.25">
      <c r="A47" s="40">
        <v>43800</v>
      </c>
      <c r="C47" s="12">
        <v>4.1095904761904762</v>
      </c>
      <c r="D47" s="25">
        <v>1.4749977569999999</v>
      </c>
    </row>
    <row r="49" spans="2:2" x14ac:dyDescent="0.25">
      <c r="B49" s="141" t="s">
        <v>263</v>
      </c>
    </row>
    <row r="50" spans="2:2" x14ac:dyDescent="0.25">
      <c r="B50" s="142" t="s">
        <v>277</v>
      </c>
    </row>
    <row r="51" spans="2:2" x14ac:dyDescent="0.25">
      <c r="B51" s="142" t="s">
        <v>275</v>
      </c>
    </row>
    <row r="52" spans="2:2" x14ac:dyDescent="0.25">
      <c r="B52" s="142" t="s">
        <v>276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4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17"/>
      <c r="F5" s="17"/>
      <c r="G5" s="95"/>
      <c r="H5" s="17" t="str">
        <f>Título</f>
        <v>Análise de Conjuntura 2019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ht="15" customHeight="1" x14ac:dyDescent="0.25">
      <c r="C8" s="44" t="str">
        <f>Índice!Q50</f>
        <v>Gráfico 12 - Preços internacionais do açúcar VHP e refinado</v>
      </c>
      <c r="D8" s="44"/>
      <c r="E8" s="44"/>
    </row>
    <row r="10" spans="1:130" ht="15" customHeight="1" x14ac:dyDescent="0.25">
      <c r="A10" s="4" t="s">
        <v>54</v>
      </c>
      <c r="C10" s="16" t="s">
        <v>61</v>
      </c>
      <c r="D10" s="16" t="s">
        <v>62</v>
      </c>
    </row>
    <row r="11" spans="1:130" x14ac:dyDescent="0.25">
      <c r="B11" s="4"/>
      <c r="C11" s="157" t="s">
        <v>63</v>
      </c>
      <c r="D11" s="157"/>
    </row>
    <row r="12" spans="1:130" x14ac:dyDescent="0.25">
      <c r="A12" s="38">
        <v>39814</v>
      </c>
      <c r="B12" s="6"/>
      <c r="C12" s="48">
        <v>269.92945326278658</v>
      </c>
      <c r="D12" s="48">
        <v>345.45855379188714</v>
      </c>
      <c r="K12" s="47"/>
    </row>
    <row r="13" spans="1:130" x14ac:dyDescent="0.25">
      <c r="A13" s="38">
        <v>39845</v>
      </c>
      <c r="B13" s="6"/>
      <c r="C13" s="48">
        <v>286.9094031374733</v>
      </c>
      <c r="D13" s="48">
        <v>388.00705467372137</v>
      </c>
      <c r="K13" s="47"/>
    </row>
    <row r="14" spans="1:130" x14ac:dyDescent="0.25">
      <c r="A14" s="38">
        <v>39873</v>
      </c>
      <c r="B14" s="6"/>
      <c r="C14" s="48">
        <v>285.0228475228476</v>
      </c>
      <c r="D14" s="48">
        <v>393.07760141093473</v>
      </c>
      <c r="K14" s="47"/>
    </row>
    <row r="15" spans="1:130" x14ac:dyDescent="0.25">
      <c r="A15" s="38">
        <v>39904</v>
      </c>
      <c r="B15" s="6"/>
      <c r="C15" s="48">
        <v>289.54606533971611</v>
      </c>
      <c r="D15" s="48">
        <v>405.20282186948856</v>
      </c>
      <c r="K15" s="47"/>
    </row>
    <row r="16" spans="1:130" x14ac:dyDescent="0.25">
      <c r="A16" s="38">
        <v>39934</v>
      </c>
      <c r="B16" s="6"/>
      <c r="C16" s="48">
        <v>341.00529100529093</v>
      </c>
      <c r="D16" s="48">
        <v>443.12169312169317</v>
      </c>
      <c r="K16" s="47"/>
    </row>
    <row r="17" spans="1:11" x14ac:dyDescent="0.25">
      <c r="A17" s="38">
        <v>39965</v>
      </c>
      <c r="B17" s="6"/>
      <c r="C17" s="48">
        <v>342.56253006253007</v>
      </c>
      <c r="D17" s="48">
        <v>440.47619047619048</v>
      </c>
      <c r="K17" s="47"/>
    </row>
    <row r="18" spans="1:11" x14ac:dyDescent="0.25">
      <c r="A18" s="38">
        <v>39995</v>
      </c>
      <c r="B18" s="6"/>
      <c r="C18" s="48">
        <v>392.77697611030948</v>
      </c>
      <c r="D18" s="48">
        <v>470.89947089947088</v>
      </c>
      <c r="K18" s="47"/>
    </row>
    <row r="19" spans="1:11" x14ac:dyDescent="0.25">
      <c r="A19" s="38">
        <v>40026</v>
      </c>
      <c r="B19" s="6"/>
      <c r="C19" s="48">
        <v>478.83597883597884</v>
      </c>
      <c r="D19" s="48">
        <v>548.72134038800709</v>
      </c>
      <c r="K19" s="47"/>
    </row>
    <row r="20" spans="1:11" x14ac:dyDescent="0.25">
      <c r="A20" s="38">
        <v>40057</v>
      </c>
      <c r="B20" s="6"/>
      <c r="C20" s="48">
        <v>490.49928613420673</v>
      </c>
      <c r="D20" s="48">
        <v>579.1446208112875</v>
      </c>
      <c r="K20" s="47"/>
    </row>
    <row r="21" spans="1:11" x14ac:dyDescent="0.25">
      <c r="A21" s="38">
        <v>40087</v>
      </c>
      <c r="B21" s="6"/>
      <c r="C21" s="48">
        <v>510.59203142536478</v>
      </c>
      <c r="D21" s="48">
        <v>584.21516754850086</v>
      </c>
      <c r="K21" s="47"/>
    </row>
    <row r="22" spans="1:11" x14ac:dyDescent="0.25">
      <c r="A22" s="38">
        <v>40118</v>
      </c>
      <c r="B22" s="6"/>
      <c r="C22" s="48">
        <v>501.92901234567898</v>
      </c>
      <c r="D22" s="48">
        <v>601.85185185185185</v>
      </c>
      <c r="K22" s="47"/>
    </row>
    <row r="23" spans="1:11" x14ac:dyDescent="0.25">
      <c r="A23" s="38">
        <v>40148</v>
      </c>
      <c r="C23" s="48">
        <v>549.00192400192407</v>
      </c>
      <c r="D23" s="48">
        <v>654.98236331569672</v>
      </c>
      <c r="K23" s="47"/>
    </row>
    <row r="24" spans="1:11" x14ac:dyDescent="0.25">
      <c r="A24" s="38">
        <v>40179</v>
      </c>
      <c r="C24" s="48">
        <v>625.62656641604019</v>
      </c>
      <c r="D24" s="48">
        <v>734.5679012345679</v>
      </c>
      <c r="K24" s="47"/>
    </row>
    <row r="25" spans="1:11" x14ac:dyDescent="0.25">
      <c r="A25" s="38">
        <v>40210</v>
      </c>
      <c r="C25" s="48">
        <v>586.48937157709099</v>
      </c>
      <c r="D25" s="48">
        <v>711.64021164021176</v>
      </c>
      <c r="K25" s="47"/>
    </row>
    <row r="26" spans="1:11" x14ac:dyDescent="0.25">
      <c r="A26" s="38">
        <v>40238</v>
      </c>
      <c r="C26" s="48">
        <v>424.68944099378871</v>
      </c>
      <c r="D26" s="48">
        <v>540.78483245149914</v>
      </c>
      <c r="K26" s="47"/>
    </row>
    <row r="27" spans="1:11" x14ac:dyDescent="0.25">
      <c r="A27" s="38">
        <v>40269</v>
      </c>
      <c r="C27" s="48">
        <v>355.41068279163522</v>
      </c>
      <c r="D27" s="48">
        <v>477.73368606701945</v>
      </c>
      <c r="K27" s="47"/>
    </row>
    <row r="28" spans="1:11" x14ac:dyDescent="0.25">
      <c r="A28" s="38">
        <v>40299</v>
      </c>
      <c r="C28" s="48">
        <v>321.91358024691363</v>
      </c>
      <c r="D28" s="48">
        <v>471.78130511463843</v>
      </c>
      <c r="K28" s="47"/>
    </row>
    <row r="29" spans="1:11" x14ac:dyDescent="0.25">
      <c r="A29" s="38">
        <v>40330</v>
      </c>
      <c r="C29" s="48">
        <v>348.54497354497357</v>
      </c>
      <c r="D29" s="48">
        <v>508.81834215167549</v>
      </c>
      <c r="K29" s="47"/>
    </row>
    <row r="30" spans="1:11" x14ac:dyDescent="0.25">
      <c r="A30" s="38">
        <v>40360</v>
      </c>
      <c r="C30" s="48">
        <v>388.44797178130517</v>
      </c>
      <c r="D30" s="48">
        <v>571.86948853615525</v>
      </c>
      <c r="K30" s="47"/>
    </row>
    <row r="31" spans="1:11" x14ac:dyDescent="0.25">
      <c r="A31" s="38">
        <v>40391</v>
      </c>
      <c r="C31" s="48">
        <v>423.72134038800704</v>
      </c>
      <c r="D31" s="48">
        <v>558.20105820105823</v>
      </c>
      <c r="K31" s="47"/>
    </row>
    <row r="32" spans="1:11" x14ac:dyDescent="0.25">
      <c r="A32" s="38">
        <v>40422</v>
      </c>
      <c r="C32" s="48">
        <v>522.92768959435625</v>
      </c>
      <c r="D32" s="48">
        <v>594.1358024691358</v>
      </c>
      <c r="K32" s="47"/>
    </row>
    <row r="33" spans="1:11" x14ac:dyDescent="0.25">
      <c r="A33" s="38">
        <v>40452</v>
      </c>
      <c r="C33" s="48">
        <v>630.07054673721336</v>
      </c>
      <c r="D33" s="48">
        <v>688.05114638447981</v>
      </c>
      <c r="K33" s="47"/>
    </row>
    <row r="34" spans="1:11" x14ac:dyDescent="0.25">
      <c r="A34" s="38">
        <v>40483</v>
      </c>
      <c r="C34" s="48">
        <v>637.12522045855383</v>
      </c>
      <c r="D34" s="48">
        <v>724.64726631393296</v>
      </c>
      <c r="K34" s="47"/>
    </row>
    <row r="35" spans="1:11" x14ac:dyDescent="0.25">
      <c r="A35" s="38">
        <v>40513</v>
      </c>
      <c r="C35" s="48">
        <v>685.40564373897712</v>
      </c>
      <c r="D35" s="48">
        <v>766.7548500881835</v>
      </c>
      <c r="K35" s="47"/>
    </row>
    <row r="36" spans="1:11" x14ac:dyDescent="0.25">
      <c r="A36" s="38">
        <v>40544</v>
      </c>
      <c r="C36" s="48">
        <v>707.45149911816588</v>
      </c>
      <c r="D36" s="48">
        <v>784.39153439153438</v>
      </c>
      <c r="K36" s="47"/>
    </row>
    <row r="37" spans="1:11" x14ac:dyDescent="0.25">
      <c r="A37" s="38">
        <v>40575</v>
      </c>
      <c r="C37" s="48">
        <v>700.39682539682542</v>
      </c>
      <c r="D37" s="48">
        <v>749.1181657848324</v>
      </c>
      <c r="K37" s="47"/>
    </row>
    <row r="38" spans="1:11" x14ac:dyDescent="0.25">
      <c r="A38" s="38">
        <v>40603</v>
      </c>
      <c r="C38" s="48">
        <v>620.59082892416222</v>
      </c>
      <c r="D38" s="48">
        <v>716.26984126984132</v>
      </c>
      <c r="K38" s="47"/>
    </row>
    <row r="39" spans="1:11" x14ac:dyDescent="0.25">
      <c r="A39" s="38">
        <v>40634</v>
      </c>
      <c r="C39" s="48">
        <v>560.62610229276902</v>
      </c>
      <c r="D39" s="48">
        <v>641.75485008818339</v>
      </c>
      <c r="K39" s="47"/>
    </row>
    <row r="40" spans="1:11" x14ac:dyDescent="0.25">
      <c r="A40" s="38">
        <v>40664</v>
      </c>
      <c r="C40" s="48">
        <v>481.70194003527342</v>
      </c>
      <c r="D40" s="48">
        <v>616.18165784832456</v>
      </c>
      <c r="K40" s="47"/>
    </row>
    <row r="41" spans="1:11" x14ac:dyDescent="0.25">
      <c r="A41" s="38">
        <v>40695</v>
      </c>
      <c r="C41" s="48">
        <v>574.73544973544972</v>
      </c>
      <c r="D41" s="48">
        <v>719.7971781305115</v>
      </c>
      <c r="K41" s="47"/>
    </row>
    <row r="42" spans="1:11" x14ac:dyDescent="0.25">
      <c r="A42" s="38">
        <v>40725</v>
      </c>
      <c r="C42" s="48">
        <v>672.61904761904771</v>
      </c>
      <c r="D42" s="48">
        <v>760.80246913580243</v>
      </c>
      <c r="K42" s="47"/>
    </row>
    <row r="43" spans="1:11" x14ac:dyDescent="0.25">
      <c r="A43" s="38">
        <v>40756</v>
      </c>
      <c r="C43" s="48">
        <v>636.46384479717824</v>
      </c>
      <c r="D43" s="48">
        <v>756.83421516754845</v>
      </c>
      <c r="K43" s="47"/>
    </row>
    <row r="44" spans="1:11" x14ac:dyDescent="0.25">
      <c r="A44" s="38">
        <v>40787</v>
      </c>
      <c r="C44" s="48">
        <v>610.8906525573193</v>
      </c>
      <c r="D44" s="48">
        <v>707.45149911816588</v>
      </c>
      <c r="K44" s="47"/>
    </row>
    <row r="45" spans="1:11" x14ac:dyDescent="0.25">
      <c r="A45" s="38">
        <v>40817</v>
      </c>
      <c r="C45" s="48">
        <v>579.8059964726632</v>
      </c>
      <c r="D45" s="48">
        <v>688.27160493827159</v>
      </c>
      <c r="K45" s="47"/>
    </row>
    <row r="46" spans="1:11" x14ac:dyDescent="0.25">
      <c r="A46" s="38">
        <v>40848</v>
      </c>
      <c r="C46" s="48">
        <v>540.56437389770724</v>
      </c>
      <c r="D46" s="48">
        <v>631.61375661375666</v>
      </c>
      <c r="K46" s="47"/>
    </row>
    <row r="47" spans="1:11" x14ac:dyDescent="0.25">
      <c r="A47" s="38">
        <v>40878</v>
      </c>
      <c r="C47" s="48">
        <v>516.3139329805997</v>
      </c>
      <c r="D47" s="48">
        <v>608.02469135802471</v>
      </c>
      <c r="K47" s="47"/>
    </row>
    <row r="48" spans="1:11" x14ac:dyDescent="0.25">
      <c r="A48" s="38">
        <v>40909</v>
      </c>
      <c r="C48" s="48">
        <v>530.20282186948862</v>
      </c>
      <c r="D48" s="48">
        <v>629.62962962962968</v>
      </c>
      <c r="K48" s="47"/>
    </row>
    <row r="49" spans="1:11" x14ac:dyDescent="0.25">
      <c r="A49" s="38">
        <v>40940</v>
      </c>
      <c r="C49" s="48">
        <v>569.00352733686066</v>
      </c>
      <c r="D49" s="48">
        <v>636.02292768959444</v>
      </c>
      <c r="K49" s="47"/>
    </row>
    <row r="50" spans="1:11" x14ac:dyDescent="0.25">
      <c r="A50" s="38">
        <v>40969</v>
      </c>
      <c r="C50" s="48">
        <v>545.19400352733692</v>
      </c>
      <c r="D50" s="48">
        <v>647.04585537918877</v>
      </c>
      <c r="K50" s="47"/>
    </row>
    <row r="51" spans="1:11" x14ac:dyDescent="0.25">
      <c r="A51" s="38">
        <v>41000</v>
      </c>
      <c r="C51" s="48">
        <v>506.61375661375666</v>
      </c>
      <c r="D51" s="48">
        <v>600.08818342151676</v>
      </c>
      <c r="K51" s="47"/>
    </row>
    <row r="52" spans="1:11" x14ac:dyDescent="0.25">
      <c r="A52" s="38">
        <v>41030</v>
      </c>
      <c r="C52" s="48">
        <v>446.42857142857144</v>
      </c>
      <c r="D52" s="48">
        <v>561.72839506172841</v>
      </c>
      <c r="K52" s="47"/>
    </row>
    <row r="53" spans="1:11" x14ac:dyDescent="0.25">
      <c r="A53" s="38">
        <v>41061</v>
      </c>
      <c r="C53" s="48">
        <v>450.61728395061732</v>
      </c>
      <c r="D53" s="48">
        <v>587.96296296296305</v>
      </c>
      <c r="K53" s="47"/>
    </row>
    <row r="54" spans="1:11" x14ac:dyDescent="0.25">
      <c r="A54" s="38">
        <v>41091</v>
      </c>
      <c r="C54" s="48">
        <v>501.76366843033514</v>
      </c>
      <c r="D54" s="48">
        <v>615.29982363315696</v>
      </c>
      <c r="K54" s="47"/>
    </row>
    <row r="55" spans="1:11" x14ac:dyDescent="0.25">
      <c r="A55" s="38">
        <v>41122</v>
      </c>
      <c r="C55" s="48">
        <v>452.60141093474431</v>
      </c>
      <c r="D55" s="48">
        <v>574.07407407407413</v>
      </c>
      <c r="K55" s="47"/>
    </row>
    <row r="56" spans="1:11" x14ac:dyDescent="0.25">
      <c r="A56" s="38">
        <v>41153</v>
      </c>
      <c r="C56" s="48">
        <v>429.23280423280426</v>
      </c>
      <c r="D56" s="48">
        <v>562.38977072310411</v>
      </c>
      <c r="K56" s="47"/>
    </row>
    <row r="57" spans="1:11" x14ac:dyDescent="0.25">
      <c r="A57" s="38">
        <v>41183</v>
      </c>
      <c r="C57" s="48">
        <v>449.51499118165788</v>
      </c>
      <c r="D57" s="48">
        <v>564.59435626102299</v>
      </c>
      <c r="K57" s="47"/>
    </row>
    <row r="58" spans="1:11" x14ac:dyDescent="0.25">
      <c r="A58" s="38">
        <v>41214</v>
      </c>
      <c r="C58" s="48">
        <v>425.70546737213402</v>
      </c>
      <c r="D58" s="48">
        <v>515.21164021164032</v>
      </c>
      <c r="K58" s="47"/>
    </row>
    <row r="59" spans="1:11" x14ac:dyDescent="0.25">
      <c r="A59" s="38">
        <v>41244</v>
      </c>
      <c r="C59" s="48">
        <v>429.8941798941799</v>
      </c>
      <c r="D59" s="48">
        <v>515.652557319224</v>
      </c>
      <c r="K59" s="47"/>
    </row>
    <row r="60" spans="1:11" x14ac:dyDescent="0.25">
      <c r="A60" s="38">
        <v>41275</v>
      </c>
      <c r="C60" s="48">
        <v>404.98236331569672</v>
      </c>
      <c r="D60" s="48">
        <v>500.88183421516754</v>
      </c>
      <c r="K60" s="47"/>
    </row>
    <row r="61" spans="1:11" x14ac:dyDescent="0.25">
      <c r="A61" s="38">
        <v>41306</v>
      </c>
      <c r="C61" s="48">
        <v>402.99823633156973</v>
      </c>
      <c r="D61" s="48">
        <v>501.54320987654324</v>
      </c>
      <c r="K61" s="47"/>
    </row>
    <row r="62" spans="1:11" x14ac:dyDescent="0.25">
      <c r="A62" s="38">
        <v>41334</v>
      </c>
      <c r="C62" s="48">
        <v>404.10052910052906</v>
      </c>
      <c r="D62" s="48">
        <v>525.13227513227514</v>
      </c>
      <c r="K62" s="47"/>
    </row>
    <row r="63" spans="1:11" x14ac:dyDescent="0.25">
      <c r="A63" s="38">
        <v>41365</v>
      </c>
      <c r="C63" s="48">
        <v>390.43209876543216</v>
      </c>
      <c r="D63" s="48">
        <v>499.11816578483251</v>
      </c>
      <c r="K63" s="47"/>
    </row>
    <row r="64" spans="1:11" x14ac:dyDescent="0.25">
      <c r="A64" s="38">
        <v>41395</v>
      </c>
      <c r="C64" s="48">
        <v>376.54320987654319</v>
      </c>
      <c r="D64" s="48">
        <v>482.80423280423281</v>
      </c>
      <c r="K64" s="47"/>
    </row>
    <row r="65" spans="1:11" x14ac:dyDescent="0.25">
      <c r="A65" s="38">
        <v>41426</v>
      </c>
      <c r="C65" s="48">
        <v>370.14991181657848</v>
      </c>
      <c r="D65" s="48">
        <v>490.07936507936512</v>
      </c>
      <c r="K65" s="47"/>
    </row>
    <row r="66" spans="1:11" x14ac:dyDescent="0.25">
      <c r="A66" s="38">
        <v>41456</v>
      </c>
      <c r="C66" s="48">
        <v>361.11111111111109</v>
      </c>
      <c r="D66" s="48">
        <v>473.54497354497357</v>
      </c>
      <c r="K66" s="47"/>
    </row>
    <row r="67" spans="1:11" x14ac:dyDescent="0.25">
      <c r="A67" s="38">
        <v>41487</v>
      </c>
      <c r="C67" s="48">
        <v>362.43386243386249</v>
      </c>
      <c r="D67" s="48">
        <v>489.85890652557322</v>
      </c>
      <c r="K67" s="47"/>
    </row>
    <row r="68" spans="1:11" x14ac:dyDescent="0.25">
      <c r="A68" s="38">
        <v>41518</v>
      </c>
      <c r="C68" s="48">
        <v>382.05467372134035</v>
      </c>
      <c r="D68" s="48">
        <v>484.12698412698415</v>
      </c>
      <c r="K68" s="47"/>
    </row>
    <row r="69" spans="1:11" x14ac:dyDescent="0.25">
      <c r="A69" s="38">
        <v>41548</v>
      </c>
      <c r="C69" s="48">
        <v>414.6825396825397</v>
      </c>
      <c r="D69" s="48">
        <v>500</v>
      </c>
      <c r="K69" s="47"/>
    </row>
    <row r="70" spans="1:11" x14ac:dyDescent="0.25">
      <c r="A70" s="38">
        <v>41579</v>
      </c>
      <c r="C70" s="48">
        <v>387.56613756613757</v>
      </c>
      <c r="D70" s="48">
        <v>471.78130511463843</v>
      </c>
      <c r="K70" s="47"/>
    </row>
    <row r="71" spans="1:11" x14ac:dyDescent="0.25">
      <c r="A71" s="38">
        <v>41609</v>
      </c>
      <c r="C71" s="48">
        <v>361.77248677248679</v>
      </c>
      <c r="D71" s="48">
        <v>445.5467372134039</v>
      </c>
      <c r="K71" s="47"/>
    </row>
    <row r="72" spans="1:11" x14ac:dyDescent="0.25">
      <c r="A72" s="38">
        <v>41640</v>
      </c>
      <c r="C72" s="48">
        <v>339.94708994708998</v>
      </c>
      <c r="D72" s="48">
        <v>419.75308641975312</v>
      </c>
      <c r="K72" s="47"/>
    </row>
    <row r="73" spans="1:11" x14ac:dyDescent="0.25">
      <c r="A73" s="38">
        <v>41671</v>
      </c>
      <c r="C73" s="48">
        <v>358.90652557319231</v>
      </c>
      <c r="D73" s="48">
        <v>453.25202666670504</v>
      </c>
      <c r="K73" s="47"/>
    </row>
    <row r="74" spans="1:11" x14ac:dyDescent="0.25">
      <c r="A74" s="38">
        <v>41699</v>
      </c>
      <c r="C74" s="48">
        <v>387.56613756613757</v>
      </c>
      <c r="D74" s="48">
        <v>466.71075837742512</v>
      </c>
      <c r="K74" s="47"/>
    </row>
    <row r="75" spans="1:11" x14ac:dyDescent="0.25">
      <c r="A75" s="38">
        <v>41730</v>
      </c>
      <c r="C75" s="48">
        <v>375.00000000000006</v>
      </c>
      <c r="D75" s="48">
        <v>471.56084656084658</v>
      </c>
      <c r="K75" s="47"/>
    </row>
    <row r="76" spans="1:11" x14ac:dyDescent="0.25">
      <c r="A76" s="38">
        <v>41760</v>
      </c>
      <c r="C76" s="48">
        <v>385.80246913580248</v>
      </c>
      <c r="D76" s="48">
        <v>475.08818342151682</v>
      </c>
      <c r="K76" s="47"/>
    </row>
    <row r="77" spans="1:11" x14ac:dyDescent="0.25">
      <c r="A77" s="38">
        <v>41791</v>
      </c>
      <c r="C77" s="48">
        <v>379.62962962962962</v>
      </c>
      <c r="D77" s="48">
        <v>472.66313932980603</v>
      </c>
      <c r="K77" s="47"/>
    </row>
    <row r="78" spans="1:11" x14ac:dyDescent="0.25">
      <c r="A78" s="38">
        <v>41821</v>
      </c>
      <c r="C78" s="48">
        <v>378.74779541446208</v>
      </c>
      <c r="D78" s="48">
        <v>455.46737213403884</v>
      </c>
      <c r="K78" s="47"/>
    </row>
    <row r="79" spans="1:11" x14ac:dyDescent="0.25">
      <c r="A79" s="38">
        <v>41852</v>
      </c>
      <c r="C79" s="48">
        <v>350.30864197530866</v>
      </c>
      <c r="D79" s="48">
        <v>429.8941798941799</v>
      </c>
      <c r="K79" s="47"/>
    </row>
    <row r="80" spans="1:11" x14ac:dyDescent="0.25">
      <c r="A80" s="38">
        <v>41883</v>
      </c>
      <c r="C80" s="48">
        <v>321.86948853615519</v>
      </c>
      <c r="D80" s="48">
        <v>423.28042328042329</v>
      </c>
      <c r="K80" s="47"/>
    </row>
    <row r="81" spans="1:11" x14ac:dyDescent="0.25">
      <c r="A81" s="38">
        <v>41913</v>
      </c>
      <c r="C81" s="48">
        <v>363.31569664903003</v>
      </c>
      <c r="D81" s="48">
        <v>425.92592592592598</v>
      </c>
      <c r="K81" s="47"/>
    </row>
    <row r="82" spans="1:11" x14ac:dyDescent="0.25">
      <c r="A82" s="38">
        <v>41944</v>
      </c>
      <c r="C82" s="48">
        <v>350.30864197530866</v>
      </c>
      <c r="D82" s="48">
        <v>416.88726521954015</v>
      </c>
      <c r="K82" s="47"/>
    </row>
    <row r="83" spans="1:11" x14ac:dyDescent="0.25">
      <c r="A83" s="38">
        <v>41974</v>
      </c>
      <c r="C83" s="48">
        <v>330.51747635080972</v>
      </c>
      <c r="D83" s="48">
        <v>392.73378730271901</v>
      </c>
      <c r="K83" s="47"/>
    </row>
    <row r="84" spans="1:11" x14ac:dyDescent="0.25">
      <c r="A84" s="38">
        <v>42005</v>
      </c>
      <c r="C84" s="48">
        <v>332.01058201058203</v>
      </c>
      <c r="D84" s="48">
        <v>393.51851851851859</v>
      </c>
      <c r="K84" s="47"/>
    </row>
    <row r="85" spans="1:11" x14ac:dyDescent="0.25">
      <c r="A85" s="38">
        <v>42036</v>
      </c>
      <c r="C85" s="48">
        <v>320.1058201058201</v>
      </c>
      <c r="D85" s="48">
        <v>384.4797178130512</v>
      </c>
      <c r="K85" s="47"/>
    </row>
    <row r="86" spans="1:11" x14ac:dyDescent="0.25">
      <c r="A86" s="38">
        <v>42064</v>
      </c>
      <c r="C86" s="48">
        <v>283.06878306878309</v>
      </c>
      <c r="D86" s="48">
        <v>366.62257495590831</v>
      </c>
      <c r="K86" s="47"/>
    </row>
    <row r="87" spans="1:11" x14ac:dyDescent="0.25">
      <c r="A87" s="38">
        <v>42095</v>
      </c>
      <c r="C87" s="48">
        <v>285.05291005291008</v>
      </c>
      <c r="D87" s="48">
        <v>365.96119929453266</v>
      </c>
      <c r="K87" s="47"/>
    </row>
    <row r="88" spans="1:11" x14ac:dyDescent="0.25">
      <c r="A88" s="38">
        <v>42125</v>
      </c>
      <c r="C88" s="48">
        <v>279.98236331569666</v>
      </c>
      <c r="D88" s="48">
        <v>365.29982363315702</v>
      </c>
      <c r="K88" s="47"/>
    </row>
    <row r="89" spans="1:11" x14ac:dyDescent="0.25">
      <c r="A89" s="38">
        <v>42156</v>
      </c>
      <c r="C89" s="48">
        <v>259.03880070546739</v>
      </c>
      <c r="D89" s="48">
        <v>352.73368606701939</v>
      </c>
      <c r="K89" s="47"/>
    </row>
    <row r="90" spans="1:11" x14ac:dyDescent="0.25">
      <c r="A90" s="38">
        <v>42186</v>
      </c>
      <c r="C90" s="48">
        <v>261.90476190476193</v>
      </c>
      <c r="D90" s="48">
        <v>357.80423280423281</v>
      </c>
      <c r="K90" s="47"/>
    </row>
    <row r="91" spans="1:11" x14ac:dyDescent="0.25">
      <c r="A91" s="38">
        <v>42217</v>
      </c>
      <c r="C91" s="48">
        <v>235.22927689594357</v>
      </c>
      <c r="D91" s="48">
        <v>343.25396825396825</v>
      </c>
      <c r="K91" s="47"/>
    </row>
    <row r="92" spans="1:11" x14ac:dyDescent="0.25">
      <c r="A92" s="38">
        <v>42248</v>
      </c>
      <c r="C92" s="48">
        <v>249.55908289241626</v>
      </c>
      <c r="D92" s="48">
        <v>351.1904761904762</v>
      </c>
      <c r="K92" s="47"/>
    </row>
    <row r="93" spans="1:11" x14ac:dyDescent="0.25">
      <c r="A93" s="38">
        <v>42278</v>
      </c>
      <c r="C93" s="48">
        <v>311.72839506172841</v>
      </c>
      <c r="D93" s="48">
        <v>387.78659611992947</v>
      </c>
      <c r="K93" s="47"/>
    </row>
    <row r="94" spans="1:11" x14ac:dyDescent="0.25">
      <c r="A94" s="38">
        <v>42309</v>
      </c>
      <c r="C94" s="48">
        <v>328.26278659611995</v>
      </c>
      <c r="D94" s="48">
        <v>402.33686067019403</v>
      </c>
      <c r="K94" s="47"/>
    </row>
    <row r="95" spans="1:11" x14ac:dyDescent="0.25">
      <c r="A95" s="38">
        <v>42339</v>
      </c>
      <c r="C95" s="48">
        <v>330.68783068783068</v>
      </c>
      <c r="D95" s="48">
        <v>410.49382716049388</v>
      </c>
      <c r="K95" s="47"/>
    </row>
    <row r="96" spans="1:11" x14ac:dyDescent="0.25">
      <c r="A96" s="38">
        <v>42370</v>
      </c>
      <c r="C96" s="48">
        <v>315.03527336860668</v>
      </c>
      <c r="D96" s="48">
        <v>419.97354497354502</v>
      </c>
      <c r="K96" s="47"/>
    </row>
    <row r="97" spans="1:11" x14ac:dyDescent="0.25">
      <c r="A97" s="38">
        <v>42401</v>
      </c>
      <c r="C97" s="48">
        <v>293.43033509700177</v>
      </c>
      <c r="D97" s="48">
        <v>386.68430335097003</v>
      </c>
      <c r="K97" s="47"/>
    </row>
    <row r="98" spans="1:11" x14ac:dyDescent="0.25">
      <c r="A98" s="38">
        <v>42430</v>
      </c>
      <c r="C98" s="48">
        <v>340.16754850088182</v>
      </c>
      <c r="D98" s="48">
        <v>439.59435626102299</v>
      </c>
      <c r="K98" s="47"/>
    </row>
    <row r="99" spans="1:11" x14ac:dyDescent="0.25">
      <c r="A99" s="38">
        <v>42461</v>
      </c>
      <c r="C99" s="48">
        <v>330.68783068783068</v>
      </c>
      <c r="D99" s="48">
        <v>440.03527336860674</v>
      </c>
      <c r="K99" s="47"/>
    </row>
    <row r="100" spans="1:11" x14ac:dyDescent="0.25">
      <c r="A100" s="38">
        <v>42491</v>
      </c>
      <c r="C100" s="48">
        <v>367.72486772486775</v>
      </c>
      <c r="D100" s="48">
        <v>475.08818342151682</v>
      </c>
      <c r="K100" s="47"/>
    </row>
    <row r="101" spans="1:11" x14ac:dyDescent="0.25">
      <c r="A101" s="38">
        <v>42522</v>
      </c>
      <c r="C101" s="48">
        <v>426.36684303350972</v>
      </c>
      <c r="D101" s="48">
        <v>528.21869488536163</v>
      </c>
      <c r="K101" s="47"/>
    </row>
    <row r="102" spans="1:11" x14ac:dyDescent="0.25">
      <c r="A102" s="38">
        <v>42552</v>
      </c>
      <c r="C102" s="48">
        <v>434.08289241622577</v>
      </c>
      <c r="D102" s="48">
        <v>541.44620811287473</v>
      </c>
      <c r="K102" s="47"/>
    </row>
    <row r="103" spans="1:11" x14ac:dyDescent="0.25">
      <c r="A103" s="38">
        <v>42583</v>
      </c>
      <c r="C103" s="48">
        <v>441.13756613756618</v>
      </c>
      <c r="D103" s="48">
        <v>536.59611992945327</v>
      </c>
      <c r="K103" s="47"/>
    </row>
    <row r="104" spans="1:11" x14ac:dyDescent="0.25">
      <c r="A104" s="38">
        <v>42614</v>
      </c>
      <c r="C104" s="48">
        <v>469.5767195767196</v>
      </c>
      <c r="D104" s="48">
        <v>571.42857142857144</v>
      </c>
      <c r="K104" s="47"/>
    </row>
    <row r="105" spans="1:11" x14ac:dyDescent="0.25">
      <c r="A105" s="38">
        <v>42644</v>
      </c>
      <c r="C105" s="48">
        <v>505.29100529100538</v>
      </c>
      <c r="D105" s="48">
        <v>595.0176366843034</v>
      </c>
      <c r="K105" s="47"/>
    </row>
    <row r="106" spans="1:11" x14ac:dyDescent="0.25">
      <c r="A106" s="38">
        <v>42675</v>
      </c>
      <c r="C106" s="48">
        <v>458.77425044091711</v>
      </c>
      <c r="D106" s="48">
        <v>549.60317460317458</v>
      </c>
      <c r="K106" s="47"/>
    </row>
    <row r="107" spans="1:11" x14ac:dyDescent="0.25">
      <c r="A107" s="38">
        <v>42705</v>
      </c>
      <c r="C107" s="48">
        <v>415.12345679012344</v>
      </c>
      <c r="D107" s="48">
        <v>504.18871252204593</v>
      </c>
      <c r="K107" s="47"/>
    </row>
    <row r="108" spans="1:11" x14ac:dyDescent="0.25">
      <c r="A108" s="38">
        <v>42736</v>
      </c>
      <c r="C108" s="48">
        <v>452.82186948853615</v>
      </c>
      <c r="D108" s="48">
        <v>538.13932980599645</v>
      </c>
      <c r="K108" s="47"/>
    </row>
    <row r="109" spans="1:11" x14ac:dyDescent="0.25">
      <c r="A109" s="38">
        <v>42767</v>
      </c>
      <c r="C109" s="48">
        <v>449.73544973544972</v>
      </c>
      <c r="D109" s="48">
        <v>548.28042328042329</v>
      </c>
      <c r="K109" s="47"/>
    </row>
    <row r="110" spans="1:11" x14ac:dyDescent="0.25">
      <c r="A110" s="38">
        <v>42795</v>
      </c>
      <c r="C110" s="48">
        <v>398.14814814814815</v>
      </c>
      <c r="D110" s="48">
        <v>508.15696649029985</v>
      </c>
      <c r="K110" s="47"/>
    </row>
    <row r="111" spans="1:11" x14ac:dyDescent="0.25">
      <c r="A111" s="38">
        <v>42826</v>
      </c>
      <c r="C111" s="48">
        <v>359.7883597883598</v>
      </c>
      <c r="D111" s="48">
        <v>466.93121693121697</v>
      </c>
      <c r="K111" s="47"/>
    </row>
    <row r="112" spans="1:11" x14ac:dyDescent="0.25">
      <c r="A112" s="38">
        <v>42856</v>
      </c>
      <c r="C112" s="48">
        <v>345.23809523809524</v>
      </c>
      <c r="D112" s="48">
        <v>444.66490299823641</v>
      </c>
      <c r="K112" s="47"/>
    </row>
    <row r="113" spans="1:11" x14ac:dyDescent="0.25">
      <c r="A113" s="38">
        <v>42887</v>
      </c>
      <c r="C113" s="48">
        <v>298.28042328042329</v>
      </c>
      <c r="D113" s="48">
        <v>404.10052910052906</v>
      </c>
      <c r="K113" s="47"/>
    </row>
    <row r="114" spans="1:11" x14ac:dyDescent="0.25">
      <c r="A114" s="38">
        <v>42917</v>
      </c>
      <c r="C114" s="48">
        <v>311.06701940035276</v>
      </c>
      <c r="D114" s="48">
        <v>391.09347442680775</v>
      </c>
      <c r="K114" s="47"/>
    </row>
    <row r="115" spans="1:11" x14ac:dyDescent="0.25">
      <c r="A115" s="38">
        <v>42948</v>
      </c>
      <c r="C115" s="48">
        <v>304.23280423280426</v>
      </c>
      <c r="D115" s="48">
        <v>378.08641975308643</v>
      </c>
      <c r="K115" s="47"/>
    </row>
    <row r="116" spans="1:11" x14ac:dyDescent="0.25">
      <c r="A116" s="38">
        <v>42979</v>
      </c>
      <c r="C116" s="48">
        <v>306.87830687830689</v>
      </c>
      <c r="D116" s="48">
        <v>370.81128747795418</v>
      </c>
      <c r="K116" s="47"/>
    </row>
    <row r="117" spans="1:11" x14ac:dyDescent="0.25">
      <c r="A117" s="38">
        <v>43009</v>
      </c>
      <c r="C117" s="48">
        <v>313.71252204585539</v>
      </c>
      <c r="D117" s="48">
        <v>373.67724867724866</v>
      </c>
      <c r="K117" s="47"/>
    </row>
    <row r="118" spans="1:11" x14ac:dyDescent="0.25">
      <c r="A118" s="38">
        <v>43040</v>
      </c>
      <c r="C118" s="48">
        <v>323.19223985890653</v>
      </c>
      <c r="D118" s="48">
        <v>388.88888888888891</v>
      </c>
      <c r="K118" s="47"/>
    </row>
    <row r="119" spans="1:11" x14ac:dyDescent="0.25">
      <c r="A119" s="38">
        <v>43070</v>
      </c>
      <c r="C119" s="48">
        <v>318.12169312169311</v>
      </c>
      <c r="D119" s="48">
        <v>377.20458553791889</v>
      </c>
      <c r="K119" s="47"/>
    </row>
    <row r="120" spans="1:11" x14ac:dyDescent="0.25">
      <c r="A120" s="38">
        <v>43101</v>
      </c>
      <c r="C120" s="48">
        <v>308.42151675485013</v>
      </c>
      <c r="D120" s="48">
        <v>370.81128747795418</v>
      </c>
      <c r="K120" s="47"/>
    </row>
    <row r="121" spans="1:11" x14ac:dyDescent="0.25">
      <c r="A121" s="38">
        <v>43132</v>
      </c>
      <c r="C121" s="48">
        <v>298.94179894179899</v>
      </c>
      <c r="D121" s="48">
        <v>359.7883597883598</v>
      </c>
      <c r="K121" s="47"/>
    </row>
    <row r="122" spans="1:11" x14ac:dyDescent="0.25">
      <c r="A122" s="38">
        <v>43160</v>
      </c>
      <c r="C122" s="48">
        <v>282.84832451499119</v>
      </c>
      <c r="D122" s="48">
        <v>351.4109347442681</v>
      </c>
      <c r="K122" s="47"/>
    </row>
    <row r="123" spans="1:11" x14ac:dyDescent="0.25">
      <c r="A123" s="38">
        <v>43191</v>
      </c>
      <c r="C123" s="48">
        <v>260.58201058201058</v>
      </c>
      <c r="D123" s="48">
        <v>335.978835978836</v>
      </c>
      <c r="K123" s="47"/>
    </row>
    <row r="124" spans="1:11" x14ac:dyDescent="0.25">
      <c r="A124" s="38">
        <v>43221</v>
      </c>
      <c r="C124" s="48">
        <v>261.24338624338623</v>
      </c>
      <c r="D124" s="48">
        <v>333.55379188712527</v>
      </c>
      <c r="K124" s="47"/>
    </row>
    <row r="125" spans="1:11" x14ac:dyDescent="0.25">
      <c r="A125" s="38">
        <v>43252</v>
      </c>
      <c r="C125" s="48">
        <v>265.8730158730159</v>
      </c>
      <c r="D125" s="48">
        <v>345.45855379188714</v>
      </c>
      <c r="K125" s="47"/>
    </row>
    <row r="126" spans="1:11" x14ac:dyDescent="0.25">
      <c r="A126" s="38">
        <v>43282</v>
      </c>
      <c r="C126" s="48">
        <v>246.25220458553792</v>
      </c>
      <c r="D126" s="48">
        <v>326.6569480395118</v>
      </c>
      <c r="K126" s="47"/>
    </row>
    <row r="127" spans="1:11" x14ac:dyDescent="0.25">
      <c r="A127" s="38">
        <v>43313</v>
      </c>
      <c r="C127" s="48">
        <v>230.59964726631395</v>
      </c>
      <c r="D127" s="48">
        <v>315.03527336860668</v>
      </c>
      <c r="K127" s="47"/>
    </row>
    <row r="128" spans="1:11" x14ac:dyDescent="0.25">
      <c r="A128" s="38">
        <v>43344</v>
      </c>
      <c r="C128" s="48">
        <v>237.65432098765433</v>
      </c>
      <c r="D128" s="48">
        <v>329.3650793650794</v>
      </c>
      <c r="K128" s="47"/>
    </row>
    <row r="129" spans="1:11" x14ac:dyDescent="0.25">
      <c r="A129" s="38">
        <v>43374</v>
      </c>
      <c r="C129" s="48">
        <v>290.56437389770724</v>
      </c>
      <c r="D129" s="48">
        <v>361.99294532627874</v>
      </c>
      <c r="K129" s="47"/>
    </row>
    <row r="130" spans="1:11" x14ac:dyDescent="0.25">
      <c r="A130" s="38">
        <v>43405</v>
      </c>
      <c r="C130" s="48">
        <v>281.74603174603175</v>
      </c>
      <c r="D130" s="48">
        <v>345.67901234567904</v>
      </c>
      <c r="K130" s="47"/>
    </row>
    <row r="131" spans="1:11" x14ac:dyDescent="0.25">
      <c r="A131" s="38">
        <v>43435</v>
      </c>
      <c r="C131" s="48">
        <v>276.67548500881838</v>
      </c>
      <c r="D131" s="48">
        <v>341.04938271604942</v>
      </c>
      <c r="K131" s="47"/>
    </row>
    <row r="132" spans="1:11" x14ac:dyDescent="0.25">
      <c r="A132" s="38">
        <v>43466</v>
      </c>
      <c r="C132" s="48">
        <v>279.98236331569666</v>
      </c>
      <c r="D132" s="48">
        <v>344.3562610229277</v>
      </c>
      <c r="K132" s="47"/>
    </row>
    <row r="133" spans="1:11" x14ac:dyDescent="0.25">
      <c r="A133" s="38">
        <v>43497</v>
      </c>
      <c r="C133" s="48">
        <v>285.27336860670192</v>
      </c>
      <c r="D133" s="48">
        <v>350.30864197530866</v>
      </c>
      <c r="K133" s="47"/>
    </row>
    <row r="134" spans="1:11" x14ac:dyDescent="0.25">
      <c r="A134" s="38">
        <v>43525</v>
      </c>
      <c r="C134" s="48">
        <v>274.9118165784833</v>
      </c>
      <c r="D134" s="48">
        <v>337.30158730158735</v>
      </c>
      <c r="K134" s="47"/>
    </row>
    <row r="135" spans="1:11" x14ac:dyDescent="0.25">
      <c r="A135" s="38">
        <v>43556</v>
      </c>
      <c r="C135" s="48">
        <v>276.67548500881838</v>
      </c>
      <c r="D135" s="48">
        <v>337.52204585537919</v>
      </c>
      <c r="K135" s="47"/>
    </row>
    <row r="136" spans="1:11" x14ac:dyDescent="0.25">
      <c r="A136" s="38">
        <v>43586</v>
      </c>
      <c r="C136" s="48">
        <v>260.58201058201058</v>
      </c>
      <c r="D136" s="48">
        <v>325.83774250440916</v>
      </c>
      <c r="K136" s="47"/>
    </row>
    <row r="137" spans="1:11" x14ac:dyDescent="0.25">
      <c r="A137" s="38">
        <v>43617</v>
      </c>
      <c r="C137" s="48">
        <v>274.2504409171076</v>
      </c>
      <c r="D137" s="48">
        <v>331.56966490299823</v>
      </c>
      <c r="K137" s="47"/>
    </row>
    <row r="138" spans="1:11" x14ac:dyDescent="0.25">
      <c r="A138" s="38">
        <v>43647</v>
      </c>
      <c r="C138" s="48">
        <v>267.85714285714289</v>
      </c>
      <c r="D138" s="48">
        <v>321.86948853615519</v>
      </c>
      <c r="K138" s="47"/>
    </row>
    <row r="139" spans="1:11" x14ac:dyDescent="0.25">
      <c r="A139" s="38">
        <v>43678</v>
      </c>
      <c r="C139" s="48">
        <v>254.85008818342155</v>
      </c>
      <c r="D139" s="48">
        <v>312.61022927689595</v>
      </c>
      <c r="K139" s="47"/>
    </row>
    <row r="140" spans="1:11" x14ac:dyDescent="0.25">
      <c r="A140" s="38">
        <v>43709</v>
      </c>
      <c r="C140" s="48">
        <v>246.03174603174605</v>
      </c>
      <c r="D140" s="48">
        <v>320.9876543209877</v>
      </c>
      <c r="K140" s="47"/>
    </row>
    <row r="141" spans="1:11" x14ac:dyDescent="0.25">
      <c r="A141" s="38">
        <v>43739</v>
      </c>
      <c r="C141" s="48">
        <v>274.6913580246914</v>
      </c>
      <c r="D141" s="48">
        <v>340.16754850088182</v>
      </c>
      <c r="K141" s="47"/>
    </row>
    <row r="142" spans="1:11" x14ac:dyDescent="0.25">
      <c r="A142" s="38">
        <v>43770</v>
      </c>
      <c r="C142" s="48">
        <v>279.76190476190476</v>
      </c>
      <c r="D142" s="48">
        <v>339.06525573192243</v>
      </c>
      <c r="K142" s="47"/>
    </row>
    <row r="143" spans="1:11" x14ac:dyDescent="0.25">
      <c r="A143" s="38">
        <v>43800</v>
      </c>
      <c r="C143" s="48">
        <v>294.09171075837742</v>
      </c>
      <c r="D143" s="48">
        <v>353.61552028218694</v>
      </c>
      <c r="K143" s="47"/>
    </row>
  </sheetData>
  <mergeCells count="1">
    <mergeCell ref="C11:D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5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1.85546875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/>
      <c r="H5" s="7"/>
      <c r="I5" s="7"/>
      <c r="J5" s="7" t="str">
        <f>Título</f>
        <v>Análise de Conjuntura 2019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Índice!Q54</f>
        <v>Gráfico 13 - Mix de produção (açúcar x etanol)</v>
      </c>
    </row>
    <row r="10" spans="1:130" ht="15" customHeight="1" x14ac:dyDescent="0.25">
      <c r="A10" s="4" t="s">
        <v>6</v>
      </c>
      <c r="C10" s="45" t="s">
        <v>64</v>
      </c>
      <c r="D10" s="45" t="s">
        <v>46</v>
      </c>
      <c r="E10" s="45" t="s">
        <v>47</v>
      </c>
    </row>
    <row r="11" spans="1:130" x14ac:dyDescent="0.25">
      <c r="B11" s="4"/>
      <c r="C11" s="52" t="s">
        <v>65</v>
      </c>
      <c r="D11" s="52"/>
      <c r="E11" s="52"/>
    </row>
    <row r="12" spans="1:130" x14ac:dyDescent="0.25">
      <c r="A12" s="6" t="s">
        <v>38</v>
      </c>
      <c r="B12" s="6"/>
      <c r="C12" s="25">
        <v>45.083647759139325</v>
      </c>
      <c r="D12" s="25">
        <v>16.745261450623573</v>
      </c>
      <c r="E12" s="25">
        <v>38.171090790237102</v>
      </c>
    </row>
    <row r="13" spans="1:130" x14ac:dyDescent="0.25">
      <c r="A13" s="6" t="s">
        <v>39</v>
      </c>
      <c r="B13" s="6"/>
      <c r="C13" s="25">
        <v>48.113527662769364</v>
      </c>
      <c r="D13" s="25">
        <v>17.168145150487085</v>
      </c>
      <c r="E13" s="25">
        <v>34.718327186743558</v>
      </c>
    </row>
    <row r="14" spans="1:130" x14ac:dyDescent="0.25">
      <c r="A14" s="6" t="s">
        <v>40</v>
      </c>
      <c r="B14" s="6"/>
      <c r="C14" s="25">
        <v>49.827386746750719</v>
      </c>
      <c r="D14" s="25">
        <v>20.934597399439419</v>
      </c>
      <c r="E14" s="25">
        <v>29.238015853809863</v>
      </c>
    </row>
    <row r="15" spans="1:130" x14ac:dyDescent="0.25">
      <c r="A15" s="6" t="s">
        <v>21</v>
      </c>
      <c r="B15" s="6"/>
      <c r="C15" s="25">
        <v>49.739612651182512</v>
      </c>
      <c r="D15" s="25">
        <v>21.473401619280999</v>
      </c>
      <c r="E15" s="25">
        <v>28.786985729536507</v>
      </c>
    </row>
    <row r="16" spans="1:130" x14ac:dyDescent="0.25">
      <c r="A16" s="6" t="s">
        <v>22</v>
      </c>
      <c r="B16" s="6"/>
      <c r="C16" s="25">
        <v>45.220154165180944</v>
      </c>
      <c r="D16" s="25">
        <v>23.616025195627337</v>
      </c>
      <c r="E16" s="25">
        <v>31.163820639191702</v>
      </c>
    </row>
    <row r="17" spans="1:5" x14ac:dyDescent="0.25">
      <c r="A17" s="6" t="s">
        <v>23</v>
      </c>
      <c r="B17" s="6"/>
      <c r="C17" s="25">
        <v>43.128621828166878</v>
      </c>
      <c r="D17" s="25">
        <v>23.859570119429645</v>
      </c>
      <c r="E17" s="25">
        <v>33.011808052403474</v>
      </c>
    </row>
    <row r="18" spans="1:5" x14ac:dyDescent="0.25">
      <c r="A18" s="6" t="s">
        <v>24</v>
      </c>
      <c r="B18" s="6"/>
      <c r="C18" s="25">
        <v>40.42772914127864</v>
      </c>
      <c r="D18" s="25">
        <v>22.519522402886714</v>
      </c>
      <c r="E18" s="25">
        <v>37.059237177579284</v>
      </c>
    </row>
    <row r="19" spans="1:5" x14ac:dyDescent="0.25">
      <c r="A19" s="6" t="s">
        <v>25</v>
      </c>
      <c r="B19" s="6"/>
      <c r="C19" s="25">
        <v>45.906515486358884</v>
      </c>
      <c r="D19" s="25">
        <v>22.095780385025122</v>
      </c>
      <c r="E19" s="25">
        <v>31.99770412861599</v>
      </c>
    </row>
    <row r="20" spans="1:5" x14ac:dyDescent="0.25">
      <c r="A20" s="6" t="s">
        <v>26</v>
      </c>
      <c r="B20" s="6"/>
      <c r="C20" s="25">
        <v>45.9</v>
      </c>
      <c r="D20" s="25">
        <v>22.420435950009253</v>
      </c>
      <c r="E20" s="25">
        <v>31.7</v>
      </c>
    </row>
    <row r="21" spans="1:5" x14ac:dyDescent="0.25">
      <c r="A21" s="6" t="s">
        <v>27</v>
      </c>
      <c r="B21" s="6"/>
      <c r="C21" s="25">
        <v>35.5</v>
      </c>
      <c r="D21" s="25">
        <v>19.2</v>
      </c>
      <c r="E21" s="25">
        <v>45.3</v>
      </c>
    </row>
    <row r="22" spans="1:5" x14ac:dyDescent="0.25">
      <c r="A22" s="6" t="s">
        <v>28</v>
      </c>
      <c r="B22" s="6"/>
      <c r="C22" s="25">
        <v>35.299999999999997</v>
      </c>
      <c r="D22" s="25">
        <v>20.100000000000001</v>
      </c>
      <c r="E22" s="25">
        <v>44.6</v>
      </c>
    </row>
    <row r="24" spans="1:5" x14ac:dyDescent="0.25">
      <c r="B24" s="140" t="s">
        <v>263</v>
      </c>
    </row>
    <row r="25" spans="1:5" x14ac:dyDescent="0.25">
      <c r="B25" s="140" t="s">
        <v>264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4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3" width="21.28515625" style="2" customWidth="1"/>
    <col min="4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C5" s="95"/>
      <c r="D5" s="17"/>
      <c r="E5" s="17"/>
      <c r="F5" s="17"/>
      <c r="G5" s="95"/>
      <c r="H5" s="17" t="str">
        <f>Título</f>
        <v>Análise de Conjuntura 2019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Índice!Q58</f>
        <v>Gráfico 14 - Licenciamentos de veículos leves</v>
      </c>
      <c r="D8" s="44"/>
      <c r="E8" s="44"/>
    </row>
    <row r="9" spans="1:130" x14ac:dyDescent="0.25">
      <c r="C9" s="37"/>
    </row>
    <row r="10" spans="1:130" ht="15" customHeight="1" x14ac:dyDescent="0.25">
      <c r="A10" s="4" t="s">
        <v>0</v>
      </c>
      <c r="C10" s="45" t="s">
        <v>208</v>
      </c>
    </row>
    <row r="11" spans="1:130" x14ac:dyDescent="0.25">
      <c r="C11" s="43" t="s">
        <v>66</v>
      </c>
    </row>
    <row r="12" spans="1:130" x14ac:dyDescent="0.25">
      <c r="A12" s="6">
        <v>2000</v>
      </c>
      <c r="B12" s="6"/>
      <c r="C12" s="12">
        <v>1.4036439999999999</v>
      </c>
    </row>
    <row r="13" spans="1:130" x14ac:dyDescent="0.25">
      <c r="A13" s="6">
        <v>2001</v>
      </c>
      <c r="B13" s="6"/>
      <c r="C13" s="12">
        <v>1.510805</v>
      </c>
      <c r="D13" s="18"/>
    </row>
    <row r="14" spans="1:130" x14ac:dyDescent="0.25">
      <c r="A14" s="6">
        <v>2002</v>
      </c>
      <c r="B14" s="6"/>
      <c r="C14" s="12">
        <v>1.4042650000000001</v>
      </c>
    </row>
    <row r="15" spans="1:130" x14ac:dyDescent="0.25">
      <c r="A15" s="6">
        <v>2003</v>
      </c>
      <c r="B15" s="6"/>
      <c r="C15" s="12">
        <v>1.29175</v>
      </c>
    </row>
    <row r="16" spans="1:130" x14ac:dyDescent="0.25">
      <c r="A16" s="6">
        <v>2004</v>
      </c>
      <c r="B16" s="6"/>
      <c r="C16" s="12">
        <v>1.5235209999999999</v>
      </c>
    </row>
    <row r="17" spans="1:3" x14ac:dyDescent="0.25">
      <c r="A17" s="6">
        <v>2005</v>
      </c>
      <c r="B17" s="6"/>
      <c r="C17" s="12">
        <v>1.6198399999999999</v>
      </c>
    </row>
    <row r="18" spans="1:3" x14ac:dyDescent="0.25">
      <c r="A18" s="6">
        <v>2006</v>
      </c>
      <c r="B18" s="6"/>
      <c r="C18" s="12">
        <v>1.832284</v>
      </c>
    </row>
    <row r="19" spans="1:3" x14ac:dyDescent="0.25">
      <c r="A19" s="6">
        <v>2007</v>
      </c>
      <c r="B19" s="6"/>
      <c r="C19" s="12">
        <v>2.3412299999999999</v>
      </c>
    </row>
    <row r="20" spans="1:3" x14ac:dyDescent="0.25">
      <c r="A20" s="6">
        <v>2008</v>
      </c>
      <c r="B20" s="6"/>
      <c r="C20" s="12">
        <v>2.671189</v>
      </c>
    </row>
    <row r="21" spans="1:3" x14ac:dyDescent="0.25">
      <c r="A21" s="6">
        <v>2009</v>
      </c>
      <c r="B21" s="6"/>
      <c r="C21" s="12">
        <v>3.008867</v>
      </c>
    </row>
    <row r="22" spans="1:3" x14ac:dyDescent="0.25">
      <c r="A22" s="6">
        <v>2010</v>
      </c>
      <c r="B22" s="6"/>
      <c r="C22" s="12">
        <v>3.3290289999999998</v>
      </c>
    </row>
    <row r="23" spans="1:3" x14ac:dyDescent="0.25">
      <c r="A23" s="6">
        <v>2011</v>
      </c>
      <c r="C23" s="12">
        <v>3.4258310000000001</v>
      </c>
    </row>
    <row r="24" spans="1:3" x14ac:dyDescent="0.25">
      <c r="A24" s="6">
        <v>2012</v>
      </c>
      <c r="C24" s="12">
        <v>3.6341830000000002</v>
      </c>
    </row>
    <row r="25" spans="1:3" x14ac:dyDescent="0.25">
      <c r="A25" s="6">
        <v>2013</v>
      </c>
      <c r="C25" s="12">
        <v>3.579895</v>
      </c>
    </row>
    <row r="26" spans="1:3" x14ac:dyDescent="0.25">
      <c r="A26" s="6">
        <v>2014</v>
      </c>
      <c r="C26" s="12">
        <v>3.3334790000000001</v>
      </c>
    </row>
    <row r="27" spans="1:3" x14ac:dyDescent="0.25">
      <c r="A27" s="6">
        <v>2015</v>
      </c>
      <c r="C27" s="12">
        <v>2.4805329999999999</v>
      </c>
    </row>
    <row r="28" spans="1:3" x14ac:dyDescent="0.25">
      <c r="A28" s="6">
        <v>2016</v>
      </c>
      <c r="C28" s="12">
        <v>1.9886010000000001</v>
      </c>
    </row>
    <row r="29" spans="1:3" x14ac:dyDescent="0.25">
      <c r="A29" s="6">
        <v>2017</v>
      </c>
      <c r="C29" s="12">
        <v>2.175986</v>
      </c>
    </row>
    <row r="30" spans="1:3" x14ac:dyDescent="0.25">
      <c r="A30" s="6">
        <v>2018</v>
      </c>
      <c r="C30" s="12">
        <v>2.4753560000000001</v>
      </c>
    </row>
    <row r="31" spans="1:3" x14ac:dyDescent="0.25">
      <c r="A31" s="6">
        <v>2019</v>
      </c>
      <c r="C31" s="12">
        <v>2.6655829999999998</v>
      </c>
    </row>
    <row r="33" spans="2:2" x14ac:dyDescent="0.25">
      <c r="B33" s="141" t="s">
        <v>263</v>
      </c>
    </row>
    <row r="34" spans="2:2" x14ac:dyDescent="0.25">
      <c r="B34" s="141" t="s">
        <v>278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0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6" width="9.140625" style="2"/>
    <col min="7" max="9" width="17" style="2" customWidth="1"/>
    <col min="10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17"/>
      <c r="E5" s="17"/>
      <c r="F5" s="17"/>
      <c r="G5" s="95"/>
      <c r="H5" s="17" t="str">
        <f>Título</f>
        <v>Análise de Conjuntura 2019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44" t="str">
        <f>Índice!Q62</f>
        <v>Gráfico 15 - Demanda do ciclo Otto e participação dos diferentes combustíveis</v>
      </c>
      <c r="D8" s="44"/>
      <c r="E8" s="44"/>
    </row>
    <row r="10" spans="1:130" ht="15" customHeight="1" x14ac:dyDescent="0.25">
      <c r="A10" s="4" t="s">
        <v>0</v>
      </c>
      <c r="C10" s="13" t="s">
        <v>67</v>
      </c>
      <c r="D10" s="13" t="s">
        <v>46</v>
      </c>
      <c r="E10" s="13" t="s">
        <v>47</v>
      </c>
      <c r="F10" s="55" t="s">
        <v>35</v>
      </c>
      <c r="G10" s="28" t="s">
        <v>67</v>
      </c>
      <c r="H10" s="45" t="s">
        <v>46</v>
      </c>
      <c r="I10" s="45" t="s">
        <v>47</v>
      </c>
    </row>
    <row r="11" spans="1:130" ht="15" customHeight="1" x14ac:dyDescent="0.25">
      <c r="B11" s="4"/>
      <c r="C11" s="52" t="s">
        <v>114</v>
      </c>
      <c r="D11" s="52"/>
      <c r="E11" s="52"/>
      <c r="F11" s="56"/>
      <c r="G11" s="53" t="s">
        <v>3</v>
      </c>
      <c r="H11" s="50"/>
      <c r="I11" s="50"/>
    </row>
    <row r="12" spans="1:130" x14ac:dyDescent="0.25">
      <c r="A12" s="6">
        <v>2008</v>
      </c>
      <c r="B12" s="6"/>
      <c r="C12" s="12">
        <v>18.8811</v>
      </c>
      <c r="D12" s="12">
        <v>6.6158999999999999</v>
      </c>
      <c r="E12" s="12">
        <v>10.266690000000001</v>
      </c>
      <c r="F12" s="57">
        <f>SUM(C12:E12)</f>
        <v>35.763689999999997</v>
      </c>
      <c r="G12" s="54">
        <f>C12/$F12</f>
        <v>0.52794048936225546</v>
      </c>
      <c r="H12" s="27">
        <f t="shared" ref="H12:I12" si="0">D12/$F12</f>
        <v>0.18498930060069307</v>
      </c>
      <c r="I12" s="27">
        <f t="shared" si="0"/>
        <v>0.28707021003705158</v>
      </c>
    </row>
    <row r="13" spans="1:130" x14ac:dyDescent="0.25">
      <c r="A13" s="6">
        <v>2009</v>
      </c>
      <c r="B13" s="6"/>
      <c r="C13" s="12">
        <v>19.056999999999999</v>
      </c>
      <c r="D13" s="12">
        <v>6.3522724367500008</v>
      </c>
      <c r="E13" s="12">
        <v>11.529663720400006</v>
      </c>
      <c r="F13" s="57">
        <f t="shared" ref="F13:F23" si="1">SUM(C13:E13)</f>
        <v>36.93893615715001</v>
      </c>
      <c r="G13" s="54">
        <f t="shared" ref="G13:G23" si="2">C13/$F13</f>
        <v>0.51590549113069861</v>
      </c>
      <c r="H13" s="27">
        <f t="shared" ref="H13:H23" si="3">D13/$F13</f>
        <v>0.17196684846919816</v>
      </c>
      <c r="I13" s="27">
        <f t="shared" ref="I13:I23" si="4">E13/$F13</f>
        <v>0.31212766040010304</v>
      </c>
    </row>
    <row r="14" spans="1:130" x14ac:dyDescent="0.25">
      <c r="A14" s="6">
        <v>2010</v>
      </c>
      <c r="B14" s="6"/>
      <c r="C14" s="12">
        <v>22.759590841224199</v>
      </c>
      <c r="D14" s="12">
        <v>7.0969639999999998</v>
      </c>
      <c r="E14" s="12">
        <v>11.314099999999998</v>
      </c>
      <c r="F14" s="57">
        <f t="shared" si="1"/>
        <v>41.170654841224199</v>
      </c>
      <c r="G14" s="54">
        <f t="shared" si="2"/>
        <v>0.55281099921770027</v>
      </c>
      <c r="H14" s="27">
        <f t="shared" si="3"/>
        <v>0.17237918676226169</v>
      </c>
      <c r="I14" s="27">
        <f t="shared" si="4"/>
        <v>0.27480981402003796</v>
      </c>
    </row>
    <row r="15" spans="1:130" x14ac:dyDescent="0.25">
      <c r="A15" s="6">
        <v>2011</v>
      </c>
      <c r="B15" s="6"/>
      <c r="C15" s="12">
        <v>27.062082467437499</v>
      </c>
      <c r="D15" s="12">
        <v>8.4353719999999992</v>
      </c>
      <c r="E15" s="12">
        <v>8.5514036999999981</v>
      </c>
      <c r="F15" s="57">
        <f t="shared" si="1"/>
        <v>44.048858167437501</v>
      </c>
      <c r="G15" s="54">
        <f t="shared" si="2"/>
        <v>0.61436512984217972</v>
      </c>
      <c r="H15" s="27">
        <f t="shared" si="3"/>
        <v>0.19150035553556594</v>
      </c>
      <c r="I15" s="27">
        <f t="shared" si="4"/>
        <v>0.19413451462225423</v>
      </c>
    </row>
    <row r="16" spans="1:130" x14ac:dyDescent="0.25">
      <c r="A16" s="6">
        <v>2012</v>
      </c>
      <c r="B16" s="6"/>
      <c r="C16" s="12">
        <v>31.758171780000001</v>
      </c>
      <c r="D16" s="12">
        <v>7.7594449999999995</v>
      </c>
      <c r="E16" s="12">
        <v>7.9094973999999993</v>
      </c>
      <c r="F16" s="57">
        <f t="shared" si="1"/>
        <v>47.427114179999997</v>
      </c>
      <c r="G16" s="54">
        <f t="shared" si="2"/>
        <v>0.66962058158268489</v>
      </c>
      <c r="H16" s="27">
        <f t="shared" si="3"/>
        <v>0.16360778289293756</v>
      </c>
      <c r="I16" s="27">
        <f t="shared" si="4"/>
        <v>0.1667716355243776</v>
      </c>
    </row>
    <row r="17" spans="1:9" x14ac:dyDescent="0.25">
      <c r="A17" s="6">
        <v>2013</v>
      </c>
      <c r="B17" s="6"/>
      <c r="C17" s="12">
        <v>31.679224851200001</v>
      </c>
      <c r="D17" s="12">
        <v>9.6860359708000026</v>
      </c>
      <c r="E17" s="12">
        <v>9.2189999999999994</v>
      </c>
      <c r="F17" s="57">
        <f t="shared" si="1"/>
        <v>50.584260822000005</v>
      </c>
      <c r="G17" s="54">
        <f t="shared" si="2"/>
        <v>0.6262664381451658</v>
      </c>
      <c r="H17" s="27">
        <f t="shared" si="3"/>
        <v>0.19148319681657525</v>
      </c>
      <c r="I17" s="27">
        <f t="shared" si="4"/>
        <v>0.18225036503825892</v>
      </c>
    </row>
    <row r="18" spans="1:9" x14ac:dyDescent="0.25">
      <c r="A18" s="6">
        <v>2014</v>
      </c>
      <c r="B18" s="6"/>
      <c r="C18" s="12">
        <v>33.353040750254401</v>
      </c>
      <c r="D18" s="12">
        <v>11.015724000000001</v>
      </c>
      <c r="E18" s="12">
        <v>9.7806575999999996</v>
      </c>
      <c r="F18" s="57">
        <f t="shared" si="1"/>
        <v>54.149422350254397</v>
      </c>
      <c r="G18" s="54">
        <f t="shared" si="2"/>
        <v>0.61594453463449927</v>
      </c>
      <c r="H18" s="27">
        <f t="shared" si="3"/>
        <v>0.20343197622214798</v>
      </c>
      <c r="I18" s="27">
        <f t="shared" si="4"/>
        <v>0.18062348914335277</v>
      </c>
    </row>
    <row r="19" spans="1:9" x14ac:dyDescent="0.25">
      <c r="A19" s="6">
        <v>2015</v>
      </c>
      <c r="B19" s="6"/>
      <c r="C19" s="12">
        <v>30.203735865930003</v>
      </c>
      <c r="D19" s="12">
        <v>10.940056</v>
      </c>
      <c r="E19" s="12">
        <v>13.152108199999999</v>
      </c>
      <c r="F19" s="57">
        <f t="shared" si="1"/>
        <v>54.295900065930006</v>
      </c>
      <c r="G19" s="54">
        <f t="shared" si="2"/>
        <v>0.5562802316428026</v>
      </c>
      <c r="H19" s="27">
        <f t="shared" si="3"/>
        <v>0.20148954132293218</v>
      </c>
      <c r="I19" s="27">
        <f t="shared" si="4"/>
        <v>0.24223022703426517</v>
      </c>
    </row>
    <row r="20" spans="1:9" x14ac:dyDescent="0.25">
      <c r="A20" s="6">
        <v>2016</v>
      </c>
      <c r="B20" s="6"/>
      <c r="C20" s="12">
        <v>31.40392977094</v>
      </c>
      <c r="D20" s="12">
        <v>11.10027</v>
      </c>
      <c r="E20" s="12">
        <v>10.915789499999999</v>
      </c>
      <c r="F20" s="57">
        <f t="shared" si="1"/>
        <v>53.419989270939993</v>
      </c>
      <c r="G20" s="54">
        <f t="shared" si="2"/>
        <v>0.58786851512947536</v>
      </c>
      <c r="H20" s="27">
        <f t="shared" si="3"/>
        <v>0.20779244158400551</v>
      </c>
      <c r="I20" s="27">
        <f t="shared" si="4"/>
        <v>0.2043390432865192</v>
      </c>
    </row>
    <row r="21" spans="1:9" x14ac:dyDescent="0.25">
      <c r="A21" s="6">
        <v>2017</v>
      </c>
      <c r="B21" s="6"/>
      <c r="C21" s="12">
        <v>32.229158369489994</v>
      </c>
      <c r="D21" s="12">
        <v>12.07156589235</v>
      </c>
      <c r="E21" s="12">
        <v>10.159985593883997</v>
      </c>
      <c r="F21" s="57">
        <f t="shared" si="1"/>
        <v>54.460709855723991</v>
      </c>
      <c r="G21" s="54">
        <f t="shared" si="2"/>
        <v>0.5917873353996066</v>
      </c>
      <c r="H21" s="27">
        <f t="shared" si="3"/>
        <v>0.22165641844055473</v>
      </c>
      <c r="I21" s="27">
        <f t="shared" si="4"/>
        <v>0.18655624615983868</v>
      </c>
    </row>
    <row r="22" spans="1:9" x14ac:dyDescent="0.25">
      <c r="A22" s="6">
        <v>2018</v>
      </c>
      <c r="B22" s="6"/>
      <c r="C22" s="12">
        <v>27.996798861259997</v>
      </c>
      <c r="D22" s="12">
        <v>10.214283496050003</v>
      </c>
      <c r="E22" s="12">
        <v>14.086629585769996</v>
      </c>
      <c r="F22" s="57">
        <f t="shared" si="1"/>
        <v>52.297711943079996</v>
      </c>
      <c r="G22" s="54">
        <f t="shared" si="2"/>
        <v>0.53533506191879432</v>
      </c>
      <c r="H22" s="27">
        <f t="shared" si="3"/>
        <v>0.19531033226017741</v>
      </c>
      <c r="I22" s="27">
        <f t="shared" si="4"/>
        <v>0.26935460582102833</v>
      </c>
    </row>
    <row r="23" spans="1:9" x14ac:dyDescent="0.25">
      <c r="A23" s="6">
        <v>2019</v>
      </c>
      <c r="C23" s="12">
        <v>27.860476842099999</v>
      </c>
      <c r="D23" s="12">
        <v>10.554</v>
      </c>
      <c r="E23" s="12">
        <v>16.273</v>
      </c>
      <c r="F23" s="57">
        <f t="shared" si="1"/>
        <v>54.687476842099997</v>
      </c>
      <c r="G23" s="54">
        <f t="shared" si="2"/>
        <v>0.50944893512900558</v>
      </c>
      <c r="H23" s="27">
        <f t="shared" si="3"/>
        <v>0.19298751029367708</v>
      </c>
      <c r="I23" s="27">
        <f t="shared" si="4"/>
        <v>0.29756355457731731</v>
      </c>
    </row>
    <row r="25" spans="1:9" x14ac:dyDescent="0.25">
      <c r="B25" s="141" t="s">
        <v>263</v>
      </c>
    </row>
    <row r="26" spans="1:9" x14ac:dyDescent="0.25">
      <c r="B26" s="141" t="s">
        <v>279</v>
      </c>
    </row>
    <row r="30" spans="1:9" x14ac:dyDescent="0.25">
      <c r="C30" s="18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5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C5" s="95"/>
      <c r="D5" s="17"/>
      <c r="E5" s="17"/>
      <c r="F5" s="17"/>
      <c r="G5" s="95"/>
      <c r="H5" s="7"/>
      <c r="I5" s="7" t="str">
        <f>Título</f>
        <v>Análise de Conjuntura 2019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44" t="str">
        <f>Índice!AB6</f>
        <v>Gráfico 16 - Demanda anual de etanol hidratado e gasolina C</v>
      </c>
      <c r="D8" s="44"/>
      <c r="E8" s="44"/>
    </row>
    <row r="10" spans="1:130" ht="15" customHeight="1" x14ac:dyDescent="0.25">
      <c r="A10" s="4" t="s">
        <v>0</v>
      </c>
      <c r="C10" s="16" t="s">
        <v>68</v>
      </c>
      <c r="D10" s="16" t="s">
        <v>69</v>
      </c>
    </row>
    <row r="11" spans="1:130" x14ac:dyDescent="0.25">
      <c r="B11" s="4"/>
      <c r="C11" s="52" t="s">
        <v>4</v>
      </c>
      <c r="D11" s="52"/>
    </row>
    <row r="12" spans="1:130" x14ac:dyDescent="0.25">
      <c r="A12" s="6">
        <v>2009</v>
      </c>
      <c r="B12" s="6"/>
      <c r="C12" s="25">
        <v>25.409272436750001</v>
      </c>
      <c r="D12" s="25">
        <v>16.470948172000007</v>
      </c>
      <c r="E12" s="18"/>
    </row>
    <row r="13" spans="1:130" x14ac:dyDescent="0.25">
      <c r="A13" s="6">
        <v>2010</v>
      </c>
      <c r="B13" s="6"/>
      <c r="C13" s="25">
        <v>29.856554841224199</v>
      </c>
      <c r="D13" s="25">
        <v>16.163</v>
      </c>
    </row>
    <row r="14" spans="1:130" x14ac:dyDescent="0.25">
      <c r="A14" s="6">
        <v>2011</v>
      </c>
      <c r="B14" s="6"/>
      <c r="C14" s="25">
        <v>35.4974544674375</v>
      </c>
      <c r="D14" s="25">
        <v>12.216291</v>
      </c>
    </row>
    <row r="15" spans="1:130" x14ac:dyDescent="0.25">
      <c r="A15" s="6">
        <v>2012</v>
      </c>
      <c r="B15" s="6"/>
      <c r="C15" s="25">
        <v>39.517616779999997</v>
      </c>
      <c r="D15" s="25">
        <v>11.299282</v>
      </c>
    </row>
    <row r="16" spans="1:130" x14ac:dyDescent="0.25">
      <c r="A16" s="6">
        <v>2013</v>
      </c>
      <c r="B16" s="6"/>
      <c r="C16" s="25">
        <v>41.365260822000003</v>
      </c>
      <c r="D16" s="25">
        <v>13.17</v>
      </c>
    </row>
    <row r="17" spans="1:6" x14ac:dyDescent="0.25">
      <c r="A17" s="6">
        <v>2014</v>
      </c>
      <c r="B17" s="6"/>
      <c r="C17" s="25">
        <v>44.368764750254407</v>
      </c>
      <c r="D17" s="25">
        <v>13.972368000000001</v>
      </c>
      <c r="F17" s="18"/>
    </row>
    <row r="18" spans="1:6" x14ac:dyDescent="0.25">
      <c r="A18" s="6">
        <v>2015</v>
      </c>
      <c r="B18" s="6"/>
      <c r="C18" s="25">
        <v>41.143791865930005</v>
      </c>
      <c r="D18" s="25">
        <v>18.788726</v>
      </c>
    </row>
    <row r="19" spans="1:6" x14ac:dyDescent="0.25">
      <c r="A19" s="6">
        <v>2016</v>
      </c>
      <c r="B19" s="6"/>
      <c r="C19" s="25">
        <v>42.504199770940005</v>
      </c>
      <c r="D19" s="25">
        <v>15.593985</v>
      </c>
    </row>
    <row r="20" spans="1:6" x14ac:dyDescent="0.25">
      <c r="A20" s="6">
        <v>2017</v>
      </c>
      <c r="B20" s="6"/>
      <c r="C20" s="25">
        <v>44.300724261839996</v>
      </c>
      <c r="D20" s="25">
        <v>14.514265134119999</v>
      </c>
    </row>
    <row r="21" spans="1:6" x14ac:dyDescent="0.25">
      <c r="A21" s="6">
        <v>2018</v>
      </c>
      <c r="B21" s="6"/>
      <c r="C21" s="25">
        <v>38.211082357309998</v>
      </c>
      <c r="D21" s="25">
        <v>20.123756551099994</v>
      </c>
    </row>
    <row r="22" spans="1:6" x14ac:dyDescent="0.25">
      <c r="A22" s="6">
        <v>2019</v>
      </c>
      <c r="C22" s="25">
        <v>38.414000000000001</v>
      </c>
      <c r="D22" s="25">
        <v>23.247</v>
      </c>
    </row>
    <row r="24" spans="1:6" x14ac:dyDescent="0.25">
      <c r="B24" s="141" t="s">
        <v>263</v>
      </c>
    </row>
    <row r="25" spans="1:6" x14ac:dyDescent="0.25">
      <c r="B25" s="141" t="s">
        <v>279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9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C5" s="95"/>
      <c r="D5" s="95"/>
      <c r="E5" s="17"/>
      <c r="F5" s="17"/>
      <c r="G5" s="7"/>
      <c r="H5" s="7"/>
      <c r="I5" s="7" t="str">
        <f>Título</f>
        <v>Análise de Conjuntura 2019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44" t="str">
        <f>Índice!AB10</f>
        <v>Gráfico 17 - Produção, demanda e importação líquida de gasolina A</v>
      </c>
      <c r="D8" s="44"/>
      <c r="E8" s="44"/>
    </row>
    <row r="10" spans="1:130" ht="15" customHeight="1" x14ac:dyDescent="0.25">
      <c r="A10" s="4" t="s">
        <v>0</v>
      </c>
      <c r="C10" s="16" t="s">
        <v>56</v>
      </c>
      <c r="D10" s="16" t="s">
        <v>70</v>
      </c>
      <c r="E10" s="16" t="s">
        <v>71</v>
      </c>
      <c r="I10" s="51"/>
    </row>
    <row r="11" spans="1:130" x14ac:dyDescent="0.25">
      <c r="B11" s="4"/>
      <c r="C11" s="157" t="s">
        <v>4</v>
      </c>
      <c r="D11" s="157"/>
      <c r="E11" s="157"/>
      <c r="I11" s="51"/>
    </row>
    <row r="12" spans="1:130" x14ac:dyDescent="0.25">
      <c r="A12" s="6">
        <v>2012</v>
      </c>
      <c r="B12" s="6"/>
      <c r="C12" s="12">
        <v>26.863807684636118</v>
      </c>
      <c r="D12" s="12">
        <v>31.83443278</v>
      </c>
      <c r="E12" s="12">
        <v>3.6352560000000005</v>
      </c>
    </row>
    <row r="13" spans="1:130" x14ac:dyDescent="0.25">
      <c r="A13" s="6">
        <v>2013</v>
      </c>
      <c r="B13" s="6"/>
      <c r="C13" s="12">
        <v>28.514392000000001</v>
      </c>
      <c r="D13" s="12">
        <v>31.755485851199992</v>
      </c>
      <c r="E13" s="12">
        <v>1.9177979999999999</v>
      </c>
    </row>
    <row r="14" spans="1:130" x14ac:dyDescent="0.25">
      <c r="A14" s="6">
        <v>2014</v>
      </c>
      <c r="B14" s="6"/>
      <c r="C14" s="12">
        <v>30.972311999999999</v>
      </c>
      <c r="D14" s="12">
        <v>33.429284750254403</v>
      </c>
      <c r="E14" s="12">
        <v>1.7464789999999999</v>
      </c>
      <c r="H14" s="18"/>
    </row>
    <row r="15" spans="1:130" x14ac:dyDescent="0.25">
      <c r="A15" s="6">
        <v>2015</v>
      </c>
      <c r="B15" s="6"/>
      <c r="C15" s="12">
        <v>27.945558000000002</v>
      </c>
      <c r="D15" s="12">
        <v>30.267463865930004</v>
      </c>
      <c r="E15" s="12">
        <v>2.3187129999999998</v>
      </c>
    </row>
    <row r="16" spans="1:130" x14ac:dyDescent="0.25">
      <c r="A16" s="6">
        <v>2016</v>
      </c>
      <c r="B16" s="6"/>
      <c r="C16" s="12">
        <v>28.186574</v>
      </c>
      <c r="D16" s="12">
        <v>31.46116277094</v>
      </c>
      <c r="E16" s="12">
        <v>3.0817410000000001</v>
      </c>
    </row>
    <row r="17" spans="1:12" x14ac:dyDescent="0.25">
      <c r="A17" s="6">
        <v>2017</v>
      </c>
      <c r="B17" s="6"/>
      <c r="C17" s="12">
        <v>28.337593000000002</v>
      </c>
      <c r="D17" s="12">
        <v>32.280529369489997</v>
      </c>
      <c r="E17" s="12">
        <v>4.0105150000000007</v>
      </c>
    </row>
    <row r="18" spans="1:12" x14ac:dyDescent="0.25">
      <c r="A18" s="6">
        <v>2018</v>
      </c>
      <c r="B18" s="6"/>
      <c r="C18" s="12">
        <v>26.011191999999998</v>
      </c>
      <c r="D18" s="12">
        <v>28.045263861259997</v>
      </c>
      <c r="E18" s="12">
        <v>1.843512</v>
      </c>
    </row>
    <row r="19" spans="1:12" x14ac:dyDescent="0.25">
      <c r="A19" s="6">
        <v>2019</v>
      </c>
      <c r="B19" s="6"/>
      <c r="C19" s="12">
        <v>25.394562999999998</v>
      </c>
      <c r="D19" s="12">
        <v>27.860476842100002</v>
      </c>
      <c r="E19" s="12">
        <v>2.8740150000000009</v>
      </c>
    </row>
    <row r="20" spans="1:12" x14ac:dyDescent="0.25">
      <c r="A20" s="6"/>
      <c r="B20" s="6"/>
      <c r="C20" s="12"/>
      <c r="D20" s="12"/>
      <c r="E20" s="12"/>
    </row>
    <row r="21" spans="1:12" x14ac:dyDescent="0.25">
      <c r="A21" s="6"/>
      <c r="B21" s="140" t="s">
        <v>263</v>
      </c>
      <c r="C21" s="12"/>
      <c r="D21" s="12"/>
      <c r="E21" s="12"/>
      <c r="L21" s="18"/>
    </row>
    <row r="22" spans="1:12" x14ac:dyDescent="0.25">
      <c r="B22" s="141" t="s">
        <v>279</v>
      </c>
    </row>
    <row r="29" spans="1:12" x14ac:dyDescent="0.25">
      <c r="C29" s="18"/>
    </row>
  </sheetData>
  <mergeCells count="1"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4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17"/>
      <c r="F5" s="17"/>
      <c r="G5" s="95"/>
      <c r="H5" s="17"/>
      <c r="I5" s="7" t="str">
        <f>Título</f>
        <v>Análise de Conjuntura 2019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58" t="str">
        <f>Índice!AB14</f>
        <v>Gráfico 18 - Preços de etanol hidratado </v>
      </c>
      <c r="D8" s="44"/>
      <c r="E8" s="44"/>
    </row>
    <row r="9" spans="1:130" x14ac:dyDescent="0.25">
      <c r="C9" s="49"/>
    </row>
    <row r="10" spans="1:130" ht="15" customHeight="1" x14ac:dyDescent="0.25">
      <c r="A10" s="4" t="s">
        <v>54</v>
      </c>
      <c r="C10" s="16" t="s">
        <v>72</v>
      </c>
      <c r="D10" s="16" t="s">
        <v>73</v>
      </c>
      <c r="E10" s="16" t="s">
        <v>74</v>
      </c>
    </row>
    <row r="11" spans="1:130" x14ac:dyDescent="0.25">
      <c r="B11" s="4"/>
      <c r="C11" s="52" t="s">
        <v>113</v>
      </c>
      <c r="D11" s="52"/>
      <c r="E11" s="52"/>
    </row>
    <row r="12" spans="1:130" x14ac:dyDescent="0.25">
      <c r="A12" s="38">
        <v>39814</v>
      </c>
      <c r="B12" s="6"/>
      <c r="C12" s="25">
        <v>2.7082466311040796</v>
      </c>
      <c r="D12" s="25">
        <v>2.2461761158446159</v>
      </c>
      <c r="E12" s="25">
        <v>1.4327853199354961</v>
      </c>
    </row>
    <row r="13" spans="1:130" x14ac:dyDescent="0.25">
      <c r="A13" s="38">
        <v>39845</v>
      </c>
      <c r="B13" s="6"/>
      <c r="C13" s="25">
        <v>2.7354559320576173</v>
      </c>
      <c r="D13" s="25">
        <v>2.2974910063112337</v>
      </c>
      <c r="E13" s="25">
        <v>1.4190063594182809</v>
      </c>
    </row>
    <row r="14" spans="1:130" x14ac:dyDescent="0.25">
      <c r="A14" s="38">
        <v>39873</v>
      </c>
      <c r="B14" s="6"/>
      <c r="C14" s="25">
        <v>2.6823809060714154</v>
      </c>
      <c r="D14" s="25">
        <v>2.1869208334344088</v>
      </c>
      <c r="E14" s="25">
        <v>1.1920079696263233</v>
      </c>
    </row>
    <row r="15" spans="1:130" x14ac:dyDescent="0.25">
      <c r="A15" s="38">
        <v>39904</v>
      </c>
      <c r="B15" s="6"/>
      <c r="C15" s="25">
        <v>2.5810306255903397</v>
      </c>
      <c r="D15" s="25">
        <v>2.0249770101122806</v>
      </c>
      <c r="E15" s="25">
        <v>1.1251482278012064</v>
      </c>
    </row>
    <row r="16" spans="1:130" x14ac:dyDescent="0.25">
      <c r="A16" s="38">
        <v>39934</v>
      </c>
      <c r="B16" s="6"/>
      <c r="C16" s="25">
        <v>2.5020047689123031</v>
      </c>
      <c r="D16" s="25">
        <v>1.9612256401848602</v>
      </c>
      <c r="E16" s="25">
        <v>1.0527167039227558</v>
      </c>
    </row>
    <row r="17" spans="1:5" x14ac:dyDescent="0.25">
      <c r="A17" s="38">
        <v>39965</v>
      </c>
      <c r="B17" s="6"/>
      <c r="C17" s="25">
        <v>2.4041804601531922</v>
      </c>
      <c r="D17" s="25">
        <v>1.8946377357625157</v>
      </c>
      <c r="E17" s="25">
        <v>1.080087042546434</v>
      </c>
    </row>
    <row r="18" spans="1:5" x14ac:dyDescent="0.25">
      <c r="A18" s="38">
        <v>39995</v>
      </c>
      <c r="B18" s="6"/>
      <c r="C18" s="25">
        <v>2.456339232680623</v>
      </c>
      <c r="D18" s="25">
        <v>1.9986806856891823</v>
      </c>
      <c r="E18" s="25">
        <v>1.2721477423402703</v>
      </c>
    </row>
    <row r="19" spans="1:5" x14ac:dyDescent="0.25">
      <c r="A19" s="38">
        <v>40026</v>
      </c>
      <c r="B19" s="6"/>
      <c r="C19" s="25">
        <v>2.4968277921582613</v>
      </c>
      <c r="D19" s="25">
        <v>2.0598829285305658</v>
      </c>
      <c r="E19" s="25">
        <v>1.2956752792878408</v>
      </c>
    </row>
    <row r="20" spans="1:5" x14ac:dyDescent="0.25">
      <c r="A20" s="38">
        <v>40057</v>
      </c>
      <c r="B20" s="6"/>
      <c r="C20" s="25">
        <v>2.5767846910013583</v>
      </c>
      <c r="D20" s="25">
        <v>2.1654251446148249</v>
      </c>
      <c r="E20" s="25">
        <v>1.4093071212567208</v>
      </c>
    </row>
    <row r="21" spans="1:5" x14ac:dyDescent="0.25">
      <c r="A21" s="38">
        <v>40087</v>
      </c>
      <c r="B21" s="6"/>
      <c r="C21" s="25">
        <v>2.8708460170078305</v>
      </c>
      <c r="D21" s="25">
        <v>2.421388070038164</v>
      </c>
      <c r="E21" s="25">
        <v>1.6612178901633801</v>
      </c>
    </row>
    <row r="22" spans="1:5" x14ac:dyDescent="0.25">
      <c r="A22" s="38">
        <v>40118</v>
      </c>
      <c r="B22" s="6"/>
      <c r="C22" s="25">
        <v>2.9673517359858463</v>
      </c>
      <c r="D22" s="25">
        <v>2.526234970457204</v>
      </c>
      <c r="E22" s="25">
        <v>1.6686260299254141</v>
      </c>
    </row>
    <row r="23" spans="1:5" x14ac:dyDescent="0.25">
      <c r="A23" s="38">
        <v>40148</v>
      </c>
      <c r="C23" s="25">
        <v>3.0046362191931864</v>
      </c>
      <c r="D23" s="25">
        <v>2.5582633692484555</v>
      </c>
      <c r="E23" s="25">
        <v>1.7650252928249344</v>
      </c>
    </row>
    <row r="24" spans="1:5" x14ac:dyDescent="0.25">
      <c r="A24" s="38">
        <v>40179</v>
      </c>
      <c r="C24" s="25">
        <v>3.3222715730277841</v>
      </c>
      <c r="D24" s="25">
        <v>2.8564504265450528</v>
      </c>
      <c r="E24" s="25">
        <v>2.0587536858889632</v>
      </c>
    </row>
    <row r="25" spans="1:5" x14ac:dyDescent="0.25">
      <c r="A25" s="38">
        <v>40210</v>
      </c>
      <c r="C25" s="25">
        <v>3.3900107219100053</v>
      </c>
      <c r="D25" s="25">
        <v>2.9381256076667257</v>
      </c>
      <c r="E25" s="25">
        <v>1.9118753211883603</v>
      </c>
    </row>
    <row r="26" spans="1:5" x14ac:dyDescent="0.25">
      <c r="A26" s="38">
        <v>40238</v>
      </c>
      <c r="C26" s="25">
        <v>3.0521525016489184</v>
      </c>
      <c r="D26" s="25">
        <v>2.5552904664967691</v>
      </c>
      <c r="E26" s="25">
        <v>1.4286081930576788</v>
      </c>
    </row>
    <row r="27" spans="1:5" x14ac:dyDescent="0.25">
      <c r="A27" s="38">
        <v>40269</v>
      </c>
      <c r="C27" s="25">
        <v>2.8055791253525273</v>
      </c>
      <c r="D27" s="25">
        <v>2.3078428655447434</v>
      </c>
      <c r="E27" s="25">
        <v>1.3772999549075604</v>
      </c>
    </row>
    <row r="28" spans="1:5" x14ac:dyDescent="0.25">
      <c r="A28" s="38">
        <v>40299</v>
      </c>
      <c r="C28" s="25">
        <v>2.6458271637239585</v>
      </c>
      <c r="D28" s="25">
        <v>2.1526244302919193</v>
      </c>
      <c r="E28" s="25">
        <v>1.2403706243917563</v>
      </c>
    </row>
    <row r="29" spans="1:5" x14ac:dyDescent="0.25">
      <c r="A29" s="38">
        <v>40330</v>
      </c>
      <c r="C29" s="25">
        <v>2.5151364127731917</v>
      </c>
      <c r="D29" s="25">
        <v>2.0513282064855249</v>
      </c>
      <c r="E29" s="25">
        <v>1.2282391580478169</v>
      </c>
    </row>
    <row r="30" spans="1:5" x14ac:dyDescent="0.25">
      <c r="A30" s="38">
        <v>40360</v>
      </c>
      <c r="C30" s="25">
        <v>2.5594710207271594</v>
      </c>
      <c r="D30" s="25">
        <v>2.1110094095004821</v>
      </c>
      <c r="E30" s="25">
        <v>1.3605609110181218</v>
      </c>
    </row>
    <row r="31" spans="1:5" x14ac:dyDescent="0.25">
      <c r="A31" s="38">
        <v>40391</v>
      </c>
      <c r="C31" s="25">
        <v>2.6410554221768829</v>
      </c>
      <c r="D31" s="25">
        <v>2.20116368626879</v>
      </c>
      <c r="E31" s="25">
        <v>1.4248741228619892</v>
      </c>
    </row>
    <row r="32" spans="1:5" x14ac:dyDescent="0.25">
      <c r="A32" s="38">
        <v>40422</v>
      </c>
      <c r="C32" s="25">
        <v>2.6689729473794723</v>
      </c>
      <c r="D32" s="25">
        <v>2.246300347794473</v>
      </c>
      <c r="E32" s="25">
        <v>1.5274160635003085</v>
      </c>
    </row>
    <row r="33" spans="1:5" x14ac:dyDescent="0.25">
      <c r="A33" s="38">
        <v>40452</v>
      </c>
      <c r="C33" s="25">
        <v>2.8385621923349125</v>
      </c>
      <c r="D33" s="25">
        <v>2.4076029593085719</v>
      </c>
      <c r="E33" s="25">
        <v>1.6588537091726503</v>
      </c>
    </row>
    <row r="34" spans="1:5" x14ac:dyDescent="0.25">
      <c r="A34" s="38">
        <v>40483</v>
      </c>
      <c r="C34" s="25">
        <v>2.8982663099131796</v>
      </c>
      <c r="D34" s="25">
        <v>2.4789355073748984</v>
      </c>
      <c r="E34" s="25">
        <v>1.6857435073928484</v>
      </c>
    </row>
    <row r="35" spans="1:5" x14ac:dyDescent="0.25">
      <c r="A35" s="38">
        <v>40513</v>
      </c>
      <c r="C35" s="25">
        <v>2.9696099359774264</v>
      </c>
      <c r="D35" s="25">
        <v>2.5620819132673636</v>
      </c>
      <c r="E35" s="25">
        <v>1.7956285951458555</v>
      </c>
    </row>
    <row r="36" spans="1:5" x14ac:dyDescent="0.25">
      <c r="A36" s="38">
        <v>40544</v>
      </c>
      <c r="C36" s="25">
        <v>3.0456237249303388</v>
      </c>
      <c r="D36" s="25">
        <v>2.6439665361384357</v>
      </c>
      <c r="E36" s="25">
        <v>1.8413160547344511</v>
      </c>
    </row>
    <row r="37" spans="1:5" x14ac:dyDescent="0.25">
      <c r="A37" s="38">
        <v>40575</v>
      </c>
      <c r="C37" s="25">
        <v>3.0814580199978296</v>
      </c>
      <c r="D37" s="25">
        <v>2.6913375334916942</v>
      </c>
      <c r="E37" s="25">
        <v>1.9359523383116704</v>
      </c>
    </row>
    <row r="38" spans="1:5" x14ac:dyDescent="0.25">
      <c r="A38" s="38">
        <v>40603</v>
      </c>
      <c r="C38" s="25">
        <v>3.4015679349686909</v>
      </c>
      <c r="D38" s="25">
        <v>2.9492230871596039</v>
      </c>
      <c r="E38" s="25">
        <v>2.3219824516236107</v>
      </c>
    </row>
    <row r="39" spans="1:5" x14ac:dyDescent="0.25">
      <c r="A39" s="38">
        <v>40634</v>
      </c>
      <c r="C39" s="25">
        <v>3.7281128715232983</v>
      </c>
      <c r="D39" s="25">
        <v>3.2193656130885673</v>
      </c>
      <c r="E39" s="25">
        <v>2.248047200885952</v>
      </c>
    </row>
    <row r="40" spans="1:5" x14ac:dyDescent="0.25">
      <c r="A40" s="38">
        <v>40664</v>
      </c>
      <c r="C40" s="25">
        <v>3.2671184400478515</v>
      </c>
      <c r="D40" s="25">
        <v>2.8088857848246049</v>
      </c>
      <c r="E40" s="25">
        <v>1.6173200978563651</v>
      </c>
    </row>
    <row r="41" spans="1:5" x14ac:dyDescent="0.25">
      <c r="A41" s="38">
        <v>40695</v>
      </c>
      <c r="C41" s="25">
        <v>2.9749807695411081</v>
      </c>
      <c r="D41" s="25">
        <v>2.5540986058029094</v>
      </c>
      <c r="E41" s="25">
        <v>1.7822679306282581</v>
      </c>
    </row>
    <row r="42" spans="1:5" x14ac:dyDescent="0.25">
      <c r="A42" s="38">
        <v>40725</v>
      </c>
      <c r="C42" s="25">
        <v>3.0871728162212948</v>
      </c>
      <c r="D42" s="25">
        <v>2.6813022699893025</v>
      </c>
      <c r="E42" s="25">
        <v>1.816510381718617</v>
      </c>
    </row>
    <row r="43" spans="1:5" x14ac:dyDescent="0.25">
      <c r="A43" s="38">
        <v>40756</v>
      </c>
      <c r="C43" s="25">
        <v>3.1045763116315341</v>
      </c>
      <c r="D43" s="25">
        <v>2.7009494838603225</v>
      </c>
      <c r="E43" s="25">
        <v>1.9032680060516034</v>
      </c>
    </row>
    <row r="44" spans="1:5" x14ac:dyDescent="0.25">
      <c r="A44" s="38">
        <v>40787</v>
      </c>
      <c r="C44" s="25">
        <v>3.188500636613111</v>
      </c>
      <c r="D44" s="25">
        <v>2.7831827590775462</v>
      </c>
      <c r="E44" s="25">
        <v>1.9146898638405552</v>
      </c>
    </row>
    <row r="45" spans="1:5" x14ac:dyDescent="0.25">
      <c r="A45" s="38">
        <v>40817</v>
      </c>
      <c r="C45" s="25">
        <v>3.1701095739982321</v>
      </c>
      <c r="D45" s="25">
        <v>2.7606041477311289</v>
      </c>
      <c r="E45" s="25">
        <v>1.9442811686511852</v>
      </c>
    </row>
    <row r="46" spans="1:5" x14ac:dyDescent="0.25">
      <c r="A46" s="38">
        <v>40848</v>
      </c>
      <c r="C46" s="25">
        <v>3.1958947772540229</v>
      </c>
      <c r="D46" s="25">
        <v>2.8243523302432108</v>
      </c>
      <c r="E46" s="25">
        <v>2.010422478105117</v>
      </c>
    </row>
    <row r="47" spans="1:5" x14ac:dyDescent="0.25">
      <c r="A47" s="38">
        <v>40878</v>
      </c>
      <c r="C47" s="25">
        <v>3.218516799958941</v>
      </c>
      <c r="D47" s="25">
        <v>2.8504625673602297</v>
      </c>
      <c r="E47" s="25">
        <v>1.95789189860276</v>
      </c>
    </row>
    <row r="48" spans="1:5" x14ac:dyDescent="0.25">
      <c r="A48" s="38">
        <v>40909</v>
      </c>
      <c r="C48" s="25">
        <v>3.1697779574712741</v>
      </c>
      <c r="D48" s="25">
        <v>2.7599197456645164</v>
      </c>
      <c r="E48" s="25">
        <v>1.8061812451864343</v>
      </c>
    </row>
    <row r="49" spans="1:5" x14ac:dyDescent="0.25">
      <c r="A49" s="38">
        <v>40940</v>
      </c>
      <c r="C49" s="25">
        <v>3.0715407247966282</v>
      </c>
      <c r="D49" s="25">
        <v>2.625221991829207</v>
      </c>
      <c r="E49" s="25">
        <v>1.7353740179754107</v>
      </c>
    </row>
    <row r="50" spans="1:5" x14ac:dyDescent="0.25">
      <c r="A50" s="38">
        <v>40969</v>
      </c>
      <c r="C50" s="25">
        <v>3.0809223416014753</v>
      </c>
      <c r="D50" s="25">
        <v>2.6736296534778954</v>
      </c>
      <c r="E50" s="25">
        <v>1.858118612030454</v>
      </c>
    </row>
    <row r="51" spans="1:5" x14ac:dyDescent="0.25">
      <c r="A51" s="38">
        <v>41000</v>
      </c>
      <c r="C51" s="25">
        <v>3.0575309978342076</v>
      </c>
      <c r="D51" s="25">
        <v>2.6772640509736592</v>
      </c>
      <c r="E51" s="25">
        <v>1.8342106902415281</v>
      </c>
    </row>
    <row r="52" spans="1:5" x14ac:dyDescent="0.25">
      <c r="A52" s="38">
        <v>41030</v>
      </c>
      <c r="C52" s="25">
        <v>3.0090219537257057</v>
      </c>
      <c r="D52" s="25">
        <v>2.609756712280658</v>
      </c>
      <c r="E52" s="25">
        <v>1.7440701217298815</v>
      </c>
    </row>
    <row r="53" spans="1:5" x14ac:dyDescent="0.25">
      <c r="A53" s="38">
        <v>41061</v>
      </c>
      <c r="C53" s="25">
        <v>2.9540246603434634</v>
      </c>
      <c r="D53" s="25">
        <v>2.5241820627083462</v>
      </c>
      <c r="E53" s="25">
        <v>1.6504736337563994</v>
      </c>
    </row>
    <row r="54" spans="1:5" x14ac:dyDescent="0.25">
      <c r="A54" s="38">
        <v>41091</v>
      </c>
      <c r="C54" s="25">
        <v>2.9074949929610874</v>
      </c>
      <c r="D54" s="25">
        <v>2.4703807640559896</v>
      </c>
      <c r="E54" s="25">
        <v>1.6142765547613707</v>
      </c>
    </row>
    <row r="55" spans="1:5" x14ac:dyDescent="0.25">
      <c r="A55" s="38">
        <v>41122</v>
      </c>
      <c r="C55" s="25">
        <v>2.8662323182116034</v>
      </c>
      <c r="D55" s="25">
        <v>2.4264400577452729</v>
      </c>
      <c r="E55" s="25">
        <v>1.5797641300957819</v>
      </c>
    </row>
    <row r="56" spans="1:5" x14ac:dyDescent="0.25">
      <c r="A56" s="38">
        <v>41153</v>
      </c>
      <c r="C56" s="25">
        <v>2.8515080849909586</v>
      </c>
      <c r="D56" s="25">
        <v>2.4255942714488774</v>
      </c>
      <c r="E56" s="25">
        <v>1.6045774308762684</v>
      </c>
    </row>
    <row r="57" spans="1:5" x14ac:dyDescent="0.25">
      <c r="A57" s="38">
        <v>41183</v>
      </c>
      <c r="C57" s="25">
        <v>2.8353466093178468</v>
      </c>
      <c r="D57" s="25">
        <v>2.3848148387694601</v>
      </c>
      <c r="E57" s="25">
        <v>1.5176913577206652</v>
      </c>
    </row>
    <row r="58" spans="1:5" x14ac:dyDescent="0.25">
      <c r="A58" s="38">
        <v>41214</v>
      </c>
      <c r="C58" s="25">
        <v>2.830659896476591</v>
      </c>
      <c r="D58" s="25">
        <v>2.3797847441897084</v>
      </c>
      <c r="E58" s="25">
        <v>1.636139335732435</v>
      </c>
    </row>
    <row r="59" spans="1:5" x14ac:dyDescent="0.25">
      <c r="A59" s="38">
        <v>41244</v>
      </c>
      <c r="C59" s="25">
        <v>2.8731396219616276</v>
      </c>
      <c r="D59" s="25">
        <v>2.4739275567200587</v>
      </c>
      <c r="E59" s="25">
        <v>1.6806976352642269</v>
      </c>
    </row>
    <row r="60" spans="1:5" x14ac:dyDescent="0.25">
      <c r="A60" s="38">
        <v>41275</v>
      </c>
      <c r="C60" s="25">
        <v>2.8800682770149622</v>
      </c>
      <c r="D60" s="25">
        <v>2.4884025501816387</v>
      </c>
      <c r="E60" s="25">
        <v>1.6853405674188782</v>
      </c>
    </row>
    <row r="61" spans="1:5" x14ac:dyDescent="0.25">
      <c r="A61" s="38">
        <v>41306</v>
      </c>
      <c r="C61" s="25">
        <v>2.9197452795680685</v>
      </c>
      <c r="D61" s="25">
        <v>2.5299592847457313</v>
      </c>
      <c r="E61" s="25">
        <v>1.79856309221393</v>
      </c>
    </row>
    <row r="62" spans="1:5" x14ac:dyDescent="0.25">
      <c r="A62" s="38">
        <v>41334</v>
      </c>
      <c r="C62" s="25">
        <v>2.9864988992798631</v>
      </c>
      <c r="D62" s="25">
        <v>2.6179028252190832</v>
      </c>
      <c r="E62" s="25">
        <v>1.7797095481422858</v>
      </c>
    </row>
    <row r="63" spans="1:5" x14ac:dyDescent="0.25">
      <c r="A63" s="38">
        <v>41365</v>
      </c>
      <c r="C63" s="25">
        <v>2.9811942800391309</v>
      </c>
      <c r="D63" s="25">
        <v>2.60276748673959</v>
      </c>
      <c r="E63" s="25">
        <v>1.7972383927580864</v>
      </c>
    </row>
    <row r="64" spans="1:5" x14ac:dyDescent="0.25">
      <c r="A64" s="38">
        <v>41395</v>
      </c>
      <c r="C64" s="25">
        <v>2.9146107234817977</v>
      </c>
      <c r="D64" s="25">
        <v>2.4822313110776473</v>
      </c>
      <c r="E64" s="25">
        <v>1.5947761583092617</v>
      </c>
    </row>
    <row r="65" spans="1:5" x14ac:dyDescent="0.25">
      <c r="A65" s="38">
        <v>41426</v>
      </c>
      <c r="C65" s="25">
        <v>2.7807848445842218</v>
      </c>
      <c r="D65" s="25">
        <v>2.3099262682238466</v>
      </c>
      <c r="E65" s="25">
        <v>1.63183267102158</v>
      </c>
    </row>
    <row r="66" spans="1:5" x14ac:dyDescent="0.25">
      <c r="A66" s="38">
        <v>41456</v>
      </c>
      <c r="C66" s="25">
        <v>2.7378868117944997</v>
      </c>
      <c r="D66" s="25">
        <v>2.3053635041960985</v>
      </c>
      <c r="E66" s="25">
        <v>1.5909149383446142</v>
      </c>
    </row>
    <row r="67" spans="1:5" x14ac:dyDescent="0.25">
      <c r="A67" s="38">
        <v>41487</v>
      </c>
      <c r="C67" s="25">
        <v>2.7142330272936572</v>
      </c>
      <c r="D67" s="25">
        <v>2.2504445236814394</v>
      </c>
      <c r="E67" s="25">
        <v>1.553477430868494</v>
      </c>
    </row>
    <row r="68" spans="1:5" x14ac:dyDescent="0.25">
      <c r="A68" s="38">
        <v>41518</v>
      </c>
      <c r="C68" s="25">
        <v>2.6977690906291154</v>
      </c>
      <c r="D68" s="25">
        <v>2.2564453871488905</v>
      </c>
      <c r="E68" s="25">
        <v>1.6350331401517355</v>
      </c>
    </row>
    <row r="69" spans="1:5" x14ac:dyDescent="0.25">
      <c r="A69" s="38">
        <v>41548</v>
      </c>
      <c r="C69" s="25">
        <v>2.7153143625091212</v>
      </c>
      <c r="D69" s="25">
        <v>2.3053217550038254</v>
      </c>
      <c r="E69" s="25">
        <v>1.6513197063535094</v>
      </c>
    </row>
    <row r="70" spans="1:5" x14ac:dyDescent="0.25">
      <c r="A70" s="38">
        <v>41579</v>
      </c>
      <c r="C70" s="25">
        <v>2.7253159334362689</v>
      </c>
      <c r="D70" s="25">
        <v>2.3134151815918638</v>
      </c>
      <c r="E70" s="25">
        <v>1.6993727251608042</v>
      </c>
    </row>
    <row r="71" spans="1:5" x14ac:dyDescent="0.25">
      <c r="A71" s="38">
        <v>41609</v>
      </c>
      <c r="C71" s="25">
        <v>2.8369521032635645</v>
      </c>
      <c r="D71" s="25">
        <v>2.4244575837979427</v>
      </c>
      <c r="E71" s="25">
        <v>1.7974378533585325</v>
      </c>
    </row>
    <row r="72" spans="1:5" x14ac:dyDescent="0.25">
      <c r="A72" s="38">
        <v>41640</v>
      </c>
      <c r="C72" s="25">
        <v>2.845846381137509</v>
      </c>
      <c r="D72" s="25">
        <v>2.4607465044520715</v>
      </c>
      <c r="E72" s="25">
        <v>1.7861961067344754</v>
      </c>
    </row>
    <row r="73" spans="1:5" x14ac:dyDescent="0.25">
      <c r="A73" s="38">
        <v>41671</v>
      </c>
      <c r="C73" s="25">
        <v>2.8676113299078785</v>
      </c>
      <c r="D73" s="25">
        <v>2.4942964508938346</v>
      </c>
      <c r="E73" s="25">
        <v>1.8922916422911875</v>
      </c>
    </row>
    <row r="74" spans="1:5" x14ac:dyDescent="0.25">
      <c r="A74" s="38">
        <v>41699</v>
      </c>
      <c r="C74" s="25">
        <v>2.9770386470481363</v>
      </c>
      <c r="D74" s="25">
        <v>2.6062819889747981</v>
      </c>
      <c r="E74" s="25">
        <v>1.9492188005003825</v>
      </c>
    </row>
    <row r="75" spans="1:5" x14ac:dyDescent="0.25">
      <c r="A75" s="38">
        <v>41730</v>
      </c>
      <c r="C75" s="25">
        <v>2.9621454640480054</v>
      </c>
      <c r="D75" s="25">
        <v>2.5621129576492394</v>
      </c>
      <c r="E75" s="25">
        <v>1.8212364279413207</v>
      </c>
    </row>
    <row r="76" spans="1:5" x14ac:dyDescent="0.25">
      <c r="A76" s="38">
        <v>41760</v>
      </c>
      <c r="C76" s="25">
        <v>2.8843124151685968</v>
      </c>
      <c r="D76" s="25">
        <v>2.4342299248915853</v>
      </c>
      <c r="E76" s="25">
        <v>1.623135323044034</v>
      </c>
    </row>
    <row r="77" spans="1:5" x14ac:dyDescent="0.25">
      <c r="A77" s="38">
        <v>41791</v>
      </c>
      <c r="C77" s="25">
        <v>2.7863444891149101</v>
      </c>
      <c r="D77" s="25">
        <v>2.3275596166918366</v>
      </c>
      <c r="E77" s="25">
        <v>1.6345388313982154</v>
      </c>
    </row>
    <row r="78" spans="1:5" x14ac:dyDescent="0.25">
      <c r="A78" s="38">
        <v>41821</v>
      </c>
      <c r="C78" s="25">
        <v>2.7363820655440261</v>
      </c>
      <c r="D78" s="25">
        <v>2.3089061209267179</v>
      </c>
      <c r="E78" s="25">
        <v>1.6470554342606087</v>
      </c>
    </row>
    <row r="79" spans="1:5" x14ac:dyDescent="0.25">
      <c r="A79" s="38">
        <v>41852</v>
      </c>
      <c r="C79" s="25">
        <v>2.7253891267663386</v>
      </c>
      <c r="D79" s="25">
        <v>2.2992958414606872</v>
      </c>
      <c r="E79" s="25">
        <v>1.6172786017733389</v>
      </c>
    </row>
    <row r="80" spans="1:5" x14ac:dyDescent="0.25">
      <c r="A80" s="38">
        <v>41883</v>
      </c>
      <c r="C80" s="25">
        <v>2.6798319830544139</v>
      </c>
      <c r="D80" s="25">
        <v>2.2668304455163524</v>
      </c>
      <c r="E80" s="25">
        <v>1.6046914109003139</v>
      </c>
    </row>
    <row r="81" spans="1:5" x14ac:dyDescent="0.25">
      <c r="A81" s="38">
        <v>41913</v>
      </c>
      <c r="C81" s="25">
        <v>2.6566695194626408</v>
      </c>
      <c r="D81" s="25">
        <v>2.2180997638735103</v>
      </c>
      <c r="E81" s="25">
        <v>1.5127998569306274</v>
      </c>
    </row>
    <row r="82" spans="1:5" x14ac:dyDescent="0.25">
      <c r="A82" s="38">
        <v>41944</v>
      </c>
      <c r="C82" s="25">
        <v>2.6680566688625551</v>
      </c>
      <c r="D82" s="25">
        <v>2.2061758268818843</v>
      </c>
      <c r="E82" s="25">
        <v>1.6122155922660537</v>
      </c>
    </row>
    <row r="83" spans="1:5" x14ac:dyDescent="0.25">
      <c r="A83" s="38">
        <v>41974</v>
      </c>
      <c r="C83" s="25">
        <v>2.6874367615776968</v>
      </c>
      <c r="D83" s="25">
        <v>2.2713515010884504</v>
      </c>
      <c r="E83" s="25">
        <v>1.6663161302188023</v>
      </c>
    </row>
    <row r="84" spans="1:5" x14ac:dyDescent="0.25">
      <c r="A84" s="38">
        <v>42005</v>
      </c>
      <c r="C84" s="25">
        <v>2.6927676838015913</v>
      </c>
      <c r="D84" s="25">
        <v>2.3073399949508056</v>
      </c>
      <c r="E84" s="25">
        <v>1.731942184205429</v>
      </c>
    </row>
    <row r="85" spans="1:5" x14ac:dyDescent="0.25">
      <c r="A85" s="38">
        <v>42036</v>
      </c>
      <c r="C85" s="25">
        <v>2.8701430398788839</v>
      </c>
      <c r="D85" s="25">
        <v>2.4132947322722629</v>
      </c>
      <c r="E85" s="25">
        <v>1.7869995806296268</v>
      </c>
    </row>
    <row r="86" spans="1:5" x14ac:dyDescent="0.25">
      <c r="A86" s="38">
        <v>42064</v>
      </c>
      <c r="C86" s="25">
        <v>2.8380992923964308</v>
      </c>
      <c r="D86" s="25">
        <v>2.3523329714606533</v>
      </c>
      <c r="E86" s="25">
        <v>1.6081287679692804</v>
      </c>
    </row>
    <row r="87" spans="1:5" x14ac:dyDescent="0.25">
      <c r="A87" s="38">
        <v>42095</v>
      </c>
      <c r="C87" s="25">
        <v>2.7419812110562058</v>
      </c>
      <c r="D87" s="25">
        <v>2.2499598005362538</v>
      </c>
      <c r="E87" s="25">
        <v>1.5875555281636116</v>
      </c>
    </row>
    <row r="88" spans="1:5" x14ac:dyDescent="0.25">
      <c r="A88" s="38">
        <v>42125</v>
      </c>
      <c r="C88" s="25">
        <v>2.6751695695173434</v>
      </c>
      <c r="D88" s="25">
        <v>2.2128562856680123</v>
      </c>
      <c r="E88" s="25">
        <v>1.5325060611924435</v>
      </c>
    </row>
    <row r="89" spans="1:5" x14ac:dyDescent="0.25">
      <c r="A89" s="38">
        <v>42156</v>
      </c>
      <c r="C89" s="25">
        <v>2.6195495374493247</v>
      </c>
      <c r="D89" s="25">
        <v>2.1593919245735198</v>
      </c>
      <c r="E89" s="25">
        <v>1.5084735546618695</v>
      </c>
    </row>
    <row r="90" spans="1:5" x14ac:dyDescent="0.25">
      <c r="A90" s="38">
        <v>42186</v>
      </c>
      <c r="C90" s="25">
        <v>2.5608688460743667</v>
      </c>
      <c r="D90" s="25">
        <v>2.1190851287554344</v>
      </c>
      <c r="E90" s="25">
        <v>1.4754837801264611</v>
      </c>
    </row>
    <row r="91" spans="1:5" x14ac:dyDescent="0.25">
      <c r="A91" s="38">
        <v>42217</v>
      </c>
      <c r="C91" s="25">
        <v>2.5206290397704674</v>
      </c>
      <c r="D91" s="25">
        <v>2.0778984660698807</v>
      </c>
      <c r="E91" s="25">
        <v>1.4376513518923748</v>
      </c>
    </row>
    <row r="92" spans="1:5" x14ac:dyDescent="0.25">
      <c r="A92" s="38">
        <v>42248</v>
      </c>
      <c r="C92" s="25">
        <v>2.5309600918173851</v>
      </c>
      <c r="D92" s="25">
        <v>2.1172689292686422</v>
      </c>
      <c r="E92" s="25">
        <v>1.5539655645710024</v>
      </c>
    </row>
    <row r="93" spans="1:5" x14ac:dyDescent="0.25">
      <c r="A93" s="38">
        <v>42278</v>
      </c>
      <c r="C93" s="25">
        <v>2.8705744127075974</v>
      </c>
      <c r="D93" s="25">
        <v>2.4226919779130505</v>
      </c>
      <c r="E93" s="25">
        <v>1.8556169818804966</v>
      </c>
    </row>
    <row r="94" spans="1:5" x14ac:dyDescent="0.25">
      <c r="A94" s="38">
        <v>42309</v>
      </c>
      <c r="C94" s="25">
        <v>3.1036581788153983</v>
      </c>
      <c r="D94" s="25">
        <v>2.6666419185710271</v>
      </c>
      <c r="E94" s="25">
        <v>2.0574677376243278</v>
      </c>
    </row>
    <row r="95" spans="1:5" x14ac:dyDescent="0.25">
      <c r="A95" s="38">
        <v>42339</v>
      </c>
      <c r="C95" s="25">
        <v>3.1691656309559497</v>
      </c>
      <c r="D95" s="25">
        <v>2.7365191006674916</v>
      </c>
      <c r="E95" s="25">
        <v>2.031650896776048</v>
      </c>
    </row>
    <row r="96" spans="1:5" x14ac:dyDescent="0.25">
      <c r="A96" s="38">
        <v>42370</v>
      </c>
      <c r="C96" s="25">
        <v>3.2086822409115712</v>
      </c>
      <c r="D96" s="25">
        <v>2.7966770525090183</v>
      </c>
      <c r="E96" s="25">
        <v>2.1537600737009091</v>
      </c>
    </row>
    <row r="97" spans="1:5" x14ac:dyDescent="0.25">
      <c r="A97" s="38">
        <v>42401</v>
      </c>
      <c r="C97" s="25">
        <v>3.2733583462359501</v>
      </c>
      <c r="D97" s="25">
        <v>2.8921659747191568</v>
      </c>
      <c r="E97" s="25">
        <v>2.2339971277516293</v>
      </c>
    </row>
    <row r="98" spans="1:5" x14ac:dyDescent="0.25">
      <c r="A98" s="38">
        <v>42430</v>
      </c>
      <c r="C98" s="25">
        <v>3.3146359034187123</v>
      </c>
      <c r="D98" s="25">
        <v>2.9403096459395686</v>
      </c>
      <c r="E98" s="25">
        <v>2.202748279351034</v>
      </c>
    </row>
    <row r="99" spans="1:5" x14ac:dyDescent="0.25">
      <c r="A99" s="38">
        <v>42461</v>
      </c>
      <c r="C99" s="25">
        <v>3.1531951858561653</v>
      </c>
      <c r="D99" s="25">
        <v>2.6424258817627186</v>
      </c>
      <c r="E99" s="25">
        <v>1.6066225452633056</v>
      </c>
    </row>
    <row r="100" spans="1:5" x14ac:dyDescent="0.25">
      <c r="A100" s="38">
        <v>42491</v>
      </c>
      <c r="C100" s="25">
        <v>2.8333613953611816</v>
      </c>
      <c r="D100" s="25">
        <v>2.3382663654211524</v>
      </c>
      <c r="E100" s="25">
        <v>1.5904784911006471</v>
      </c>
    </row>
    <row r="101" spans="1:5" x14ac:dyDescent="0.25">
      <c r="A101" s="38">
        <v>42522</v>
      </c>
      <c r="C101" s="25">
        <v>2.7978175401203438</v>
      </c>
      <c r="D101" s="25">
        <v>2.3848387953499439</v>
      </c>
      <c r="E101" s="25">
        <v>1.7039911449743488</v>
      </c>
    </row>
    <row r="102" spans="1:5" x14ac:dyDescent="0.25">
      <c r="A102" s="38">
        <v>42552</v>
      </c>
      <c r="C102" s="25">
        <v>2.7518801359285145</v>
      </c>
      <c r="D102" s="25">
        <v>2.339211175528388</v>
      </c>
      <c r="E102" s="25">
        <v>1.6975957370980546</v>
      </c>
    </row>
    <row r="103" spans="1:5" x14ac:dyDescent="0.25">
      <c r="A103" s="38">
        <v>42583</v>
      </c>
      <c r="C103" s="25">
        <v>2.7950066955783734</v>
      </c>
      <c r="D103" s="25">
        <v>2.412591292561614</v>
      </c>
      <c r="E103" s="25">
        <v>1.7542744237801164</v>
      </c>
    </row>
    <row r="104" spans="1:5" x14ac:dyDescent="0.25">
      <c r="A104" s="38">
        <v>42614</v>
      </c>
      <c r="C104" s="25">
        <v>2.810758139398605</v>
      </c>
      <c r="D104" s="25">
        <v>2.4400964086651635</v>
      </c>
      <c r="E104" s="25">
        <v>1.8655147348303331</v>
      </c>
    </row>
    <row r="105" spans="1:5" x14ac:dyDescent="0.25">
      <c r="A105" s="38">
        <v>42644</v>
      </c>
      <c r="C105" s="25">
        <v>2.9942535139341393</v>
      </c>
      <c r="D105" s="25">
        <v>2.6227691467345373</v>
      </c>
      <c r="E105" s="25">
        <v>2.0788578488558436</v>
      </c>
    </row>
    <row r="106" spans="1:5" x14ac:dyDescent="0.25">
      <c r="A106" s="38">
        <v>42675</v>
      </c>
      <c r="C106" s="25">
        <v>3.1382683353560266</v>
      </c>
      <c r="D106" s="25">
        <v>2.7789075942519581</v>
      </c>
      <c r="E106" s="25">
        <v>2.0861895445522833</v>
      </c>
    </row>
    <row r="107" spans="1:5" x14ac:dyDescent="0.25">
      <c r="A107" s="38">
        <v>42705</v>
      </c>
      <c r="C107" s="25">
        <v>3.1537960183025144</v>
      </c>
      <c r="D107" s="25">
        <v>2.7694584604380261</v>
      </c>
      <c r="E107" s="25">
        <v>2.0808815198118213</v>
      </c>
    </row>
    <row r="108" spans="1:5" x14ac:dyDescent="0.25">
      <c r="A108" s="38">
        <v>42736</v>
      </c>
      <c r="C108" s="25">
        <v>3.2295299527168377</v>
      </c>
      <c r="D108" s="25">
        <v>2.8444279274272355</v>
      </c>
      <c r="E108" s="25">
        <v>2.0151822983310081</v>
      </c>
    </row>
    <row r="109" spans="1:5" x14ac:dyDescent="0.25">
      <c r="A109" s="38">
        <v>42767</v>
      </c>
      <c r="C109" s="25">
        <v>3.1901473633112114</v>
      </c>
      <c r="D109" s="25">
        <v>2.7852950973708843</v>
      </c>
      <c r="E109" s="25">
        <v>1.8650858076556982</v>
      </c>
    </row>
    <row r="110" spans="1:5" x14ac:dyDescent="0.25">
      <c r="A110" s="38">
        <v>42795</v>
      </c>
      <c r="C110" s="25">
        <v>3.0288225672822389</v>
      </c>
      <c r="D110" s="25">
        <v>2.6029116343237892</v>
      </c>
      <c r="E110" s="25">
        <v>1.684223958724812</v>
      </c>
    </row>
    <row r="111" spans="1:5" x14ac:dyDescent="0.25">
      <c r="A111" s="38">
        <v>42826</v>
      </c>
      <c r="C111" s="25">
        <v>2.9077918822351871</v>
      </c>
      <c r="D111" s="25">
        <v>2.4857819197887765</v>
      </c>
      <c r="E111" s="25">
        <v>1.6217082577770929</v>
      </c>
    </row>
    <row r="112" spans="1:5" x14ac:dyDescent="0.25">
      <c r="A112" s="38">
        <v>42856</v>
      </c>
      <c r="C112" s="25">
        <v>2.8383898416051561</v>
      </c>
      <c r="D112" s="25">
        <v>2.4264718111864512</v>
      </c>
      <c r="E112" s="25">
        <v>1.5534252763150198</v>
      </c>
    </row>
    <row r="113" spans="1:5" x14ac:dyDescent="0.25">
      <c r="A113" s="38">
        <v>42887</v>
      </c>
      <c r="C113" s="25">
        <v>2.7359362235747002</v>
      </c>
      <c r="D113" s="25">
        <v>2.3296744664322198</v>
      </c>
      <c r="E113" s="25">
        <v>1.4617716394527687</v>
      </c>
    </row>
    <row r="114" spans="1:5" x14ac:dyDescent="0.25">
      <c r="A114" s="38">
        <v>42917</v>
      </c>
      <c r="C114" s="25">
        <v>2.7019256657547173</v>
      </c>
      <c r="D114" s="25">
        <v>2.2757682843267375</v>
      </c>
      <c r="E114" s="25">
        <v>1.4322402716033136</v>
      </c>
    </row>
    <row r="115" spans="1:5" x14ac:dyDescent="0.25">
      <c r="A115" s="38">
        <v>42948</v>
      </c>
      <c r="C115" s="25">
        <v>2.8623391115487657</v>
      </c>
      <c r="D115" s="25">
        <v>2.4424709079014364</v>
      </c>
      <c r="E115" s="25">
        <v>1.5417823540720736</v>
      </c>
    </row>
    <row r="116" spans="1:5" x14ac:dyDescent="0.25">
      <c r="A116" s="38">
        <v>42979</v>
      </c>
      <c r="C116" s="25">
        <v>2.881845913909594</v>
      </c>
      <c r="D116" s="25">
        <v>2.4823496136524721</v>
      </c>
      <c r="E116" s="25">
        <v>1.5786123667420462</v>
      </c>
    </row>
    <row r="117" spans="1:5" x14ac:dyDescent="0.25">
      <c r="A117" s="38">
        <v>43009</v>
      </c>
      <c r="C117" s="25">
        <v>2.9079404285180357</v>
      </c>
      <c r="D117" s="25">
        <v>2.5199243893304715</v>
      </c>
      <c r="E117" s="25">
        <v>1.6718477598590011</v>
      </c>
    </row>
    <row r="118" spans="1:5" x14ac:dyDescent="0.25">
      <c r="A118" s="38">
        <v>43040</v>
      </c>
      <c r="C118" s="25">
        <v>3.0324214372042091</v>
      </c>
      <c r="D118" s="25">
        <v>2.6280985789103148</v>
      </c>
      <c r="E118" s="25">
        <v>1.7945630949705627</v>
      </c>
    </row>
    <row r="119" spans="1:5" x14ac:dyDescent="0.25">
      <c r="A119" s="38">
        <v>43070</v>
      </c>
      <c r="C119" s="25">
        <v>3.1154466289940457</v>
      </c>
      <c r="D119" s="25">
        <v>2.7247984063240733</v>
      </c>
      <c r="E119" s="25">
        <v>1.8915598150335504</v>
      </c>
    </row>
    <row r="120" spans="1:5" x14ac:dyDescent="0.25">
      <c r="A120" s="38">
        <v>43101</v>
      </c>
      <c r="C120" s="25">
        <v>3.2197328480017307</v>
      </c>
      <c r="D120" s="25">
        <v>2.8463992134814227</v>
      </c>
      <c r="E120" s="25">
        <v>1.9812578604225128</v>
      </c>
    </row>
    <row r="121" spans="1:5" x14ac:dyDescent="0.25">
      <c r="A121" s="38">
        <v>43132</v>
      </c>
      <c r="C121" s="25">
        <v>3.2514092970554662</v>
      </c>
      <c r="D121" s="25">
        <v>2.8943243196745811</v>
      </c>
      <c r="E121" s="25">
        <v>1.9921469732074542</v>
      </c>
    </row>
    <row r="122" spans="1:5" x14ac:dyDescent="0.25">
      <c r="A122" s="38">
        <v>43160</v>
      </c>
      <c r="C122" s="25">
        <v>3.258156970229332</v>
      </c>
      <c r="D122" s="25">
        <v>2.9164373407659654</v>
      </c>
      <c r="E122" s="25">
        <v>2.0075490935957911</v>
      </c>
    </row>
    <row r="123" spans="1:5" x14ac:dyDescent="0.25">
      <c r="A123" s="38">
        <v>43191</v>
      </c>
      <c r="C123" s="25">
        <v>3.186670892480334</v>
      </c>
      <c r="D123" s="25">
        <v>2.766356292933803</v>
      </c>
      <c r="E123" s="25">
        <v>1.6498420263322644</v>
      </c>
    </row>
    <row r="124" spans="1:5" x14ac:dyDescent="0.25">
      <c r="A124" s="38">
        <v>43221</v>
      </c>
      <c r="C124" s="25">
        <v>3.0020335477612496</v>
      </c>
      <c r="D124" s="25">
        <v>2.5385392184377409</v>
      </c>
      <c r="E124" s="25">
        <v>1.6745601575559017</v>
      </c>
    </row>
    <row r="125" spans="1:5" x14ac:dyDescent="0.25">
      <c r="A125" s="38">
        <v>43252</v>
      </c>
      <c r="C125" s="25">
        <v>3.0933483907053394</v>
      </c>
      <c r="D125" s="25">
        <v>2.6598788412406633</v>
      </c>
      <c r="E125" s="25">
        <v>1.7230150923611705</v>
      </c>
    </row>
    <row r="126" spans="1:5" x14ac:dyDescent="0.25">
      <c r="A126" s="38">
        <v>43282</v>
      </c>
      <c r="C126" s="25">
        <v>2.9275960989540417</v>
      </c>
      <c r="D126" s="25">
        <v>2.49344989110197</v>
      </c>
      <c r="E126" s="25">
        <v>1.5325466257325304</v>
      </c>
    </row>
    <row r="127" spans="1:5" x14ac:dyDescent="0.25">
      <c r="A127" s="38">
        <v>43313</v>
      </c>
      <c r="C127" s="25">
        <v>2.794506164640433</v>
      </c>
      <c r="D127" s="25">
        <v>2.3789075445225976</v>
      </c>
      <c r="E127" s="25">
        <v>1.5378201092765273</v>
      </c>
    </row>
    <row r="128" spans="1:5" x14ac:dyDescent="0.25">
      <c r="A128" s="38">
        <v>43344</v>
      </c>
      <c r="C128" s="25">
        <v>2.9298479679555944</v>
      </c>
      <c r="D128" s="25">
        <v>2.5424127470322313</v>
      </c>
      <c r="E128" s="25">
        <v>1.7570710829983873</v>
      </c>
    </row>
    <row r="129" spans="1:5" x14ac:dyDescent="0.25">
      <c r="A129" s="38">
        <v>43374</v>
      </c>
      <c r="C129" s="25">
        <v>3.0584933695374805</v>
      </c>
      <c r="D129" s="25">
        <v>2.6946848535291026</v>
      </c>
      <c r="E129" s="25">
        <v>1.8688707951284236</v>
      </c>
    </row>
    <row r="130" spans="1:5" x14ac:dyDescent="0.25">
      <c r="A130" s="38">
        <v>43405</v>
      </c>
      <c r="C130" s="25">
        <v>3.0471710971160872</v>
      </c>
      <c r="D130" s="25">
        <v>2.6794631004808926</v>
      </c>
      <c r="E130" s="25">
        <v>1.7222732217399017</v>
      </c>
    </row>
    <row r="131" spans="1:5" x14ac:dyDescent="0.25">
      <c r="A131" s="38">
        <v>43435</v>
      </c>
      <c r="C131" s="25">
        <v>2.9497748107507213</v>
      </c>
      <c r="D131" s="25">
        <v>2.5930481540050545</v>
      </c>
      <c r="E131" s="25">
        <v>1.7210496597378677</v>
      </c>
    </row>
    <row r="132" spans="1:5" x14ac:dyDescent="0.25">
      <c r="A132" s="38">
        <v>43466</v>
      </c>
      <c r="C132" s="25">
        <v>2.9237299086455968</v>
      </c>
      <c r="D132" s="25">
        <v>2.5733398022396345</v>
      </c>
      <c r="E132" s="25">
        <v>1.6693957117074574</v>
      </c>
    </row>
    <row r="133" spans="1:5" x14ac:dyDescent="0.25">
      <c r="A133" s="38">
        <v>43497</v>
      </c>
      <c r="C133" s="25">
        <v>2.8811885336016356</v>
      </c>
      <c r="D133" s="25">
        <v>2.5157341489946012</v>
      </c>
      <c r="E133" s="25">
        <v>1.7362706754233932</v>
      </c>
    </row>
    <row r="134" spans="1:5" x14ac:dyDescent="0.25">
      <c r="A134" s="38">
        <v>43525</v>
      </c>
      <c r="C134" s="25">
        <v>3.0313454602963668</v>
      </c>
      <c r="D134" s="25">
        <v>2.685052775509968</v>
      </c>
      <c r="E134" s="25">
        <v>1.8253837544645646</v>
      </c>
    </row>
    <row r="135" spans="1:5" x14ac:dyDescent="0.25">
      <c r="A135" s="38">
        <v>43556</v>
      </c>
      <c r="C135" s="25">
        <v>3.0672957605410822</v>
      </c>
      <c r="D135" s="25">
        <v>2.6677912161135131</v>
      </c>
      <c r="E135" s="25">
        <v>1.8542732665656083</v>
      </c>
    </row>
    <row r="136" spans="1:5" x14ac:dyDescent="0.25">
      <c r="A136" s="38">
        <v>43586</v>
      </c>
      <c r="C136" s="25">
        <v>3.0510683626335182</v>
      </c>
      <c r="D136" s="25">
        <v>2.6194289253780072</v>
      </c>
      <c r="E136" s="25">
        <v>1.678495769129055</v>
      </c>
    </row>
    <row r="137" spans="1:5" x14ac:dyDescent="0.25">
      <c r="A137" s="38">
        <v>43617</v>
      </c>
      <c r="C137" s="25">
        <v>2.8762881953489892</v>
      </c>
      <c r="D137" s="25">
        <v>2.5079518922198707</v>
      </c>
      <c r="E137" s="25">
        <v>1.6505751733295706</v>
      </c>
    </row>
    <row r="138" spans="1:5" x14ac:dyDescent="0.25">
      <c r="A138" s="38">
        <v>43647</v>
      </c>
      <c r="C138" s="25">
        <v>2.8270429604428404</v>
      </c>
      <c r="D138" s="25">
        <v>2.4981038839936192</v>
      </c>
      <c r="E138" s="25">
        <v>1.7043728741344155</v>
      </c>
    </row>
    <row r="139" spans="1:5" x14ac:dyDescent="0.25">
      <c r="A139" s="38">
        <v>43678</v>
      </c>
      <c r="C139" s="25">
        <v>2.8778518467915823</v>
      </c>
      <c r="D139" s="25">
        <v>2.5604641563713018</v>
      </c>
      <c r="E139" s="25">
        <v>1.7589585112362407</v>
      </c>
    </row>
    <row r="140" spans="1:5" x14ac:dyDescent="0.25">
      <c r="A140" s="38">
        <v>43709</v>
      </c>
      <c r="C140" s="25">
        <v>2.9013923049611505</v>
      </c>
      <c r="D140" s="25">
        <v>2.5655594531066503</v>
      </c>
      <c r="E140" s="25">
        <v>1.7449060842112902</v>
      </c>
    </row>
    <row r="141" spans="1:5" x14ac:dyDescent="0.25">
      <c r="A141" s="38">
        <v>43739</v>
      </c>
      <c r="C141" s="25">
        <v>2.954410036900001</v>
      </c>
      <c r="D141" s="25">
        <v>2.6178960237500006</v>
      </c>
      <c r="E141" s="25">
        <v>1.8330355459500003</v>
      </c>
    </row>
    <row r="142" spans="1:5" x14ac:dyDescent="0.25">
      <c r="A142" s="38">
        <v>43770</v>
      </c>
      <c r="C142" s="25">
        <v>3.0082010000000006</v>
      </c>
      <c r="D142" s="25">
        <v>2.6794635000000002</v>
      </c>
      <c r="E142" s="25">
        <v>1.9308523500000003</v>
      </c>
    </row>
    <row r="143" spans="1:5" x14ac:dyDescent="0.25">
      <c r="A143" s="38">
        <v>43800</v>
      </c>
      <c r="C143" s="25">
        <v>3.125</v>
      </c>
      <c r="D143" s="25">
        <v>2.77</v>
      </c>
      <c r="E143" s="25">
        <v>1.9984999999999999</v>
      </c>
    </row>
    <row r="145" spans="2:2" x14ac:dyDescent="0.25">
      <c r="B145" s="141" t="s">
        <v>263</v>
      </c>
    </row>
    <row r="146" spans="2:2" x14ac:dyDescent="0.25">
      <c r="B146" s="141" t="s">
        <v>280</v>
      </c>
    </row>
    <row r="147" spans="2:2" x14ac:dyDescent="0.25">
      <c r="B147" s="141" t="s">
        <v>281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4" width="15" style="2" customWidth="1"/>
    <col min="5" max="16384" width="9.140625" style="2"/>
  </cols>
  <sheetData>
    <row r="1" spans="1:19" x14ac:dyDescent="0.25">
      <c r="A1" s="1" t="s">
        <v>1</v>
      </c>
      <c r="B1" s="1"/>
    </row>
    <row r="2" spans="1:19" ht="6" customHeight="1" x14ac:dyDescent="0.25"/>
    <row r="3" spans="1:19" ht="19.5" customHeight="1" x14ac:dyDescent="0.25"/>
    <row r="5" spans="1:19" s="95" customFormat="1" ht="23.25" x14ac:dyDescent="0.25">
      <c r="D5" s="17"/>
      <c r="E5" s="17"/>
      <c r="F5" s="17"/>
      <c r="H5" s="17"/>
      <c r="I5" s="17"/>
      <c r="J5" s="17" t="str">
        <f>Título</f>
        <v>Análise de Conjuntura 2019</v>
      </c>
      <c r="K5" s="17"/>
      <c r="L5" s="17"/>
      <c r="M5" s="17"/>
      <c r="N5" s="17"/>
      <c r="O5" s="17"/>
      <c r="P5" s="17"/>
      <c r="Q5" s="17"/>
      <c r="R5" s="17"/>
      <c r="S5" s="17"/>
    </row>
    <row r="8" spans="1:19" x14ac:dyDescent="0.25">
      <c r="C8" s="3" t="str">
        <f>Índice!Q6</f>
        <v>Gráfico 1 - Área colhida e de plantio de cana do setor sucroalcooleiro (Brasil)</v>
      </c>
      <c r="D8" s="3"/>
      <c r="E8" s="3"/>
      <c r="F8" s="3"/>
      <c r="G8" s="3"/>
    </row>
    <row r="10" spans="1:19" x14ac:dyDescent="0.25">
      <c r="A10" s="4" t="s">
        <v>6</v>
      </c>
      <c r="B10" s="4"/>
      <c r="C10" s="20" t="s">
        <v>7</v>
      </c>
      <c r="D10" s="20" t="s">
        <v>8</v>
      </c>
      <c r="E10" s="20"/>
    </row>
    <row r="11" spans="1:19" x14ac:dyDescent="0.25">
      <c r="C11" s="153" t="s">
        <v>53</v>
      </c>
      <c r="D11" s="153"/>
      <c r="E11" s="24"/>
    </row>
    <row r="12" spans="1:19" x14ac:dyDescent="0.25">
      <c r="A12" s="6" t="s">
        <v>9</v>
      </c>
      <c r="B12" s="6"/>
      <c r="C12" s="25">
        <v>1.5778345</v>
      </c>
      <c r="D12" s="25">
        <v>8.4849999999999994</v>
      </c>
      <c r="E12" s="6"/>
    </row>
    <row r="13" spans="1:19" x14ac:dyDescent="0.25">
      <c r="A13" s="6" t="s">
        <v>10</v>
      </c>
      <c r="B13" s="6"/>
      <c r="C13" s="25">
        <v>1.4671050000000001</v>
      </c>
      <c r="D13" s="25">
        <v>8.8114299999999997</v>
      </c>
      <c r="E13" s="6"/>
    </row>
    <row r="14" spans="1:19" x14ac:dyDescent="0.25">
      <c r="A14" s="6" t="s">
        <v>11</v>
      </c>
      <c r="B14" s="6"/>
      <c r="C14" s="25">
        <v>1.2370763900000001</v>
      </c>
      <c r="D14" s="25">
        <v>9.0045000000000002</v>
      </c>
      <c r="E14" s="6"/>
    </row>
    <row r="15" spans="1:19" x14ac:dyDescent="0.25">
      <c r="A15" s="6" t="s">
        <v>12</v>
      </c>
      <c r="B15" s="6"/>
      <c r="C15" s="25">
        <v>1.0327814599999998</v>
      </c>
      <c r="D15" s="25">
        <v>8.6542000000000012</v>
      </c>
      <c r="E15" s="6"/>
    </row>
    <row r="16" spans="1:19" x14ac:dyDescent="0.25">
      <c r="A16" s="6" t="s">
        <v>13</v>
      </c>
      <c r="B16" s="6"/>
      <c r="C16" s="25">
        <v>1.0182238699999999</v>
      </c>
      <c r="D16" s="25">
        <v>9.0492000000000008</v>
      </c>
      <c r="E16" s="6"/>
    </row>
    <row r="17" spans="1:5" x14ac:dyDescent="0.25">
      <c r="A17" s="6" t="s">
        <v>14</v>
      </c>
      <c r="B17" s="6"/>
      <c r="C17" s="25">
        <v>1.203308</v>
      </c>
      <c r="D17" s="25">
        <v>8.7294999999999998</v>
      </c>
      <c r="E17" s="6"/>
    </row>
    <row r="18" spans="1:5" x14ac:dyDescent="0.25">
      <c r="A18" s="6" t="s">
        <v>15</v>
      </c>
      <c r="B18" s="6"/>
      <c r="C18" s="25">
        <v>1.2705</v>
      </c>
      <c r="D18" s="25">
        <v>8.5891999999999999</v>
      </c>
      <c r="E18" s="6"/>
    </row>
    <row r="19" spans="1:5" x14ac:dyDescent="0.25">
      <c r="A19" s="6" t="s">
        <v>16</v>
      </c>
      <c r="B19" s="6"/>
      <c r="C19" s="25">
        <v>1.3318000000000001</v>
      </c>
      <c r="D19" s="25">
        <v>8.4420199999999994</v>
      </c>
      <c r="E19" s="6"/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140" t="s">
        <v>263</v>
      </c>
      <c r="C21" s="6"/>
      <c r="D21" s="6"/>
      <c r="E21" s="6"/>
    </row>
    <row r="22" spans="1:5" x14ac:dyDescent="0.25">
      <c r="A22" s="6"/>
      <c r="B22" s="140" t="s">
        <v>264</v>
      </c>
      <c r="C22" s="6"/>
      <c r="D22" s="8"/>
      <c r="E22" s="6"/>
    </row>
    <row r="23" spans="1:5" x14ac:dyDescent="0.25">
      <c r="A23" s="6"/>
      <c r="B23" s="140" t="s">
        <v>265</v>
      </c>
      <c r="C23" s="6"/>
      <c r="D23" s="6"/>
      <c r="E23" s="6"/>
    </row>
    <row r="24" spans="1:5" x14ac:dyDescent="0.25">
      <c r="A24" s="6"/>
      <c r="C24" s="6"/>
      <c r="D24" s="6"/>
      <c r="E24" s="6"/>
    </row>
  </sheetData>
  <mergeCells count="1">
    <mergeCell ref="C11:D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12" twoDigitTextYea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3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17"/>
      <c r="F5" s="17"/>
      <c r="G5" s="95"/>
      <c r="H5" s="17"/>
      <c r="I5" s="7" t="str">
        <f>Título</f>
        <v>Análise de Conjuntura 2019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58" t="str">
        <f>Índice!AB18</f>
        <v>Gráfico 19 - Relação de preços entre o hidratado e a gasolina C</v>
      </c>
      <c r="D8" s="46"/>
      <c r="E8" s="46"/>
    </row>
    <row r="9" spans="1:130" x14ac:dyDescent="0.25">
      <c r="C9" s="49"/>
    </row>
    <row r="10" spans="1:130" ht="15" customHeight="1" x14ac:dyDescent="0.25">
      <c r="A10" s="4" t="s">
        <v>0</v>
      </c>
      <c r="C10" s="45" t="s">
        <v>75</v>
      </c>
      <c r="D10" s="45"/>
      <c r="E10" s="45"/>
    </row>
    <row r="11" spans="1:130" x14ac:dyDescent="0.25">
      <c r="B11" s="4"/>
      <c r="C11" s="52" t="s">
        <v>3</v>
      </c>
    </row>
    <row r="12" spans="1:130" x14ac:dyDescent="0.25">
      <c r="A12" s="6">
        <v>2009</v>
      </c>
      <c r="C12" s="27">
        <v>0.58973269392142103</v>
      </c>
    </row>
    <row r="13" spans="1:130" x14ac:dyDescent="0.25">
      <c r="A13" s="6">
        <v>2010</v>
      </c>
      <c r="B13" s="6"/>
      <c r="C13" s="27">
        <v>0.63837229505740078</v>
      </c>
      <c r="D13" s="25"/>
      <c r="E13" s="25"/>
    </row>
    <row r="14" spans="1:130" x14ac:dyDescent="0.25">
      <c r="A14" s="6">
        <v>2011</v>
      </c>
      <c r="B14" s="6"/>
      <c r="C14" s="27">
        <v>0.7162625435638974</v>
      </c>
      <c r="D14" s="25"/>
      <c r="E14" s="25"/>
    </row>
    <row r="15" spans="1:130" x14ac:dyDescent="0.25">
      <c r="A15" s="6">
        <v>2012</v>
      </c>
      <c r="B15" s="6"/>
      <c r="C15" s="27">
        <v>0.70057930206548891</v>
      </c>
      <c r="D15" s="25"/>
      <c r="E15" s="25"/>
    </row>
    <row r="16" spans="1:130" x14ac:dyDescent="0.25">
      <c r="A16" s="6">
        <v>2013</v>
      </c>
      <c r="B16" s="6"/>
      <c r="C16" s="27">
        <v>0.68288553437104749</v>
      </c>
      <c r="D16" s="25"/>
      <c r="E16" s="25"/>
    </row>
    <row r="17" spans="1:5" x14ac:dyDescent="0.25">
      <c r="A17" s="6">
        <v>2014</v>
      </c>
      <c r="B17" s="6"/>
      <c r="C17" s="27">
        <v>0.68857724204210824</v>
      </c>
      <c r="D17" s="25"/>
      <c r="E17" s="25"/>
    </row>
    <row r="18" spans="1:5" x14ac:dyDescent="0.25">
      <c r="A18" s="6">
        <v>2015</v>
      </c>
      <c r="B18" s="6"/>
      <c r="C18" s="27">
        <v>0.66744618376109166</v>
      </c>
      <c r="D18" s="25"/>
      <c r="E18" s="25"/>
    </row>
    <row r="19" spans="1:5" x14ac:dyDescent="0.25">
      <c r="A19" s="6">
        <v>2016</v>
      </c>
      <c r="B19" s="6"/>
      <c r="C19" s="27">
        <v>0.71373859383463434</v>
      </c>
      <c r="D19" s="25"/>
      <c r="E19" s="25"/>
    </row>
    <row r="20" spans="1:5" x14ac:dyDescent="0.25">
      <c r="A20" s="6">
        <v>2017</v>
      </c>
      <c r="B20" s="6"/>
      <c r="C20" s="27">
        <v>0.70644795234159929</v>
      </c>
      <c r="D20" s="25"/>
      <c r="E20" s="25"/>
    </row>
    <row r="21" spans="1:5" x14ac:dyDescent="0.25">
      <c r="A21" s="6">
        <v>2018</v>
      </c>
      <c r="B21" s="6"/>
      <c r="C21" s="27">
        <v>0.66096334554390102</v>
      </c>
      <c r="D21" s="25"/>
      <c r="E21" s="25"/>
    </row>
    <row r="22" spans="1:5" x14ac:dyDescent="0.25">
      <c r="A22" s="6">
        <v>2019</v>
      </c>
      <c r="B22" s="6"/>
      <c r="C22" s="27">
        <v>0.66366887922227336</v>
      </c>
      <c r="D22" s="25"/>
      <c r="E22" s="25"/>
    </row>
    <row r="23" spans="1:5" x14ac:dyDescent="0.25">
      <c r="A23" s="38"/>
      <c r="C23" s="25"/>
      <c r="D23" s="25"/>
      <c r="E23" s="25"/>
    </row>
    <row r="24" spans="1:5" x14ac:dyDescent="0.25">
      <c r="A24" s="38"/>
      <c r="B24" s="141" t="s">
        <v>263</v>
      </c>
      <c r="C24" s="25"/>
      <c r="D24" s="25"/>
      <c r="E24" s="25"/>
    </row>
    <row r="25" spans="1:5" x14ac:dyDescent="0.25">
      <c r="A25" s="38"/>
      <c r="B25" s="141" t="s">
        <v>280</v>
      </c>
      <c r="C25" s="25"/>
      <c r="D25" s="25"/>
      <c r="E25" s="25"/>
    </row>
    <row r="26" spans="1:5" x14ac:dyDescent="0.25">
      <c r="A26" s="38"/>
      <c r="C26" s="25"/>
      <c r="D26" s="25"/>
      <c r="E26" s="25"/>
    </row>
    <row r="27" spans="1:5" x14ac:dyDescent="0.25">
      <c r="A27" s="38"/>
      <c r="C27" s="25"/>
      <c r="D27" s="25"/>
      <c r="E27" s="25"/>
    </row>
    <row r="28" spans="1:5" x14ac:dyDescent="0.25">
      <c r="A28" s="38"/>
      <c r="C28" s="25"/>
      <c r="D28" s="25"/>
      <c r="E28" s="25"/>
    </row>
    <row r="29" spans="1:5" x14ac:dyDescent="0.25">
      <c r="A29" s="38"/>
      <c r="C29" s="25"/>
      <c r="D29" s="25"/>
      <c r="E29" s="25"/>
    </row>
    <row r="30" spans="1:5" x14ac:dyDescent="0.25">
      <c r="A30" s="38"/>
      <c r="C30" s="25"/>
      <c r="D30" s="25"/>
      <c r="E30" s="25"/>
    </row>
    <row r="31" spans="1:5" x14ac:dyDescent="0.25">
      <c r="A31" s="38"/>
      <c r="C31" s="25"/>
      <c r="D31" s="25"/>
      <c r="E31" s="25"/>
    </row>
    <row r="32" spans="1:5" x14ac:dyDescent="0.25">
      <c r="A32" s="38"/>
      <c r="C32" s="25"/>
      <c r="D32" s="25"/>
      <c r="E32" s="25"/>
    </row>
    <row r="33" spans="1:5" x14ac:dyDescent="0.25">
      <c r="A33" s="38"/>
      <c r="C33" s="25"/>
      <c r="D33" s="25"/>
      <c r="E33" s="25"/>
    </row>
    <row r="34" spans="1:5" x14ac:dyDescent="0.25">
      <c r="A34" s="38"/>
      <c r="C34" s="25"/>
      <c r="D34" s="25"/>
      <c r="E34" s="25"/>
    </row>
    <row r="35" spans="1:5" x14ac:dyDescent="0.25">
      <c r="A35" s="38"/>
      <c r="C35" s="25"/>
      <c r="D35" s="25"/>
      <c r="E35" s="25"/>
    </row>
    <row r="36" spans="1:5" x14ac:dyDescent="0.25">
      <c r="A36" s="38"/>
      <c r="C36" s="25"/>
      <c r="D36" s="25"/>
      <c r="E36" s="25"/>
    </row>
    <row r="37" spans="1:5" x14ac:dyDescent="0.25">
      <c r="A37" s="38"/>
      <c r="C37" s="25"/>
      <c r="D37" s="25"/>
      <c r="E37" s="25"/>
    </row>
    <row r="38" spans="1:5" x14ac:dyDescent="0.25">
      <c r="A38" s="38"/>
      <c r="C38" s="25"/>
      <c r="D38" s="25"/>
      <c r="E38" s="25"/>
    </row>
    <row r="39" spans="1:5" x14ac:dyDescent="0.25">
      <c r="A39" s="38"/>
      <c r="C39" s="25"/>
      <c r="D39" s="25"/>
      <c r="E39" s="25"/>
    </row>
    <row r="40" spans="1:5" x14ac:dyDescent="0.25">
      <c r="A40" s="38"/>
      <c r="C40" s="25"/>
      <c r="D40" s="25"/>
      <c r="E40" s="25"/>
    </row>
    <row r="41" spans="1:5" x14ac:dyDescent="0.25">
      <c r="A41" s="38"/>
      <c r="C41" s="25"/>
      <c r="D41" s="25"/>
      <c r="E41" s="25"/>
    </row>
    <row r="42" spans="1:5" x14ac:dyDescent="0.25">
      <c r="A42" s="38"/>
      <c r="C42" s="25"/>
      <c r="D42" s="25"/>
      <c r="E42" s="25"/>
    </row>
    <row r="43" spans="1:5" x14ac:dyDescent="0.25">
      <c r="A43" s="38"/>
      <c r="C43" s="25"/>
      <c r="D43" s="25"/>
      <c r="E43" s="25"/>
    </row>
    <row r="44" spans="1:5" x14ac:dyDescent="0.25">
      <c r="A44" s="38"/>
      <c r="C44" s="25"/>
      <c r="D44" s="25"/>
      <c r="E44" s="25"/>
    </row>
    <row r="45" spans="1:5" x14ac:dyDescent="0.25">
      <c r="A45" s="38"/>
      <c r="C45" s="25"/>
      <c r="D45" s="25"/>
      <c r="E45" s="25"/>
    </row>
    <row r="46" spans="1:5" x14ac:dyDescent="0.25">
      <c r="A46" s="38"/>
      <c r="C46" s="25"/>
      <c r="D46" s="25"/>
      <c r="E46" s="25"/>
    </row>
    <row r="47" spans="1:5" x14ac:dyDescent="0.25">
      <c r="A47" s="38"/>
      <c r="C47" s="25"/>
      <c r="D47" s="25"/>
      <c r="E47" s="25"/>
    </row>
    <row r="48" spans="1:5" x14ac:dyDescent="0.25">
      <c r="A48" s="38"/>
      <c r="C48" s="25"/>
      <c r="D48" s="25"/>
      <c r="E48" s="25"/>
    </row>
    <row r="49" spans="1:5" x14ac:dyDescent="0.25">
      <c r="A49" s="38"/>
      <c r="C49" s="25"/>
      <c r="D49" s="25"/>
      <c r="E49" s="25"/>
    </row>
    <row r="50" spans="1:5" x14ac:dyDescent="0.25">
      <c r="A50" s="38"/>
      <c r="C50" s="25"/>
      <c r="D50" s="25"/>
      <c r="E50" s="25"/>
    </row>
    <row r="51" spans="1:5" x14ac:dyDescent="0.25">
      <c r="A51" s="38"/>
      <c r="C51" s="25"/>
      <c r="D51" s="25"/>
      <c r="E51" s="25"/>
    </row>
    <row r="52" spans="1:5" x14ac:dyDescent="0.25">
      <c r="A52" s="38"/>
      <c r="C52" s="25"/>
      <c r="D52" s="25"/>
      <c r="E52" s="25"/>
    </row>
    <row r="53" spans="1:5" x14ac:dyDescent="0.25">
      <c r="A53" s="38"/>
      <c r="C53" s="25"/>
      <c r="D53" s="25"/>
      <c r="E53" s="25"/>
    </row>
    <row r="54" spans="1:5" x14ac:dyDescent="0.25">
      <c r="A54" s="38"/>
      <c r="C54" s="25"/>
      <c r="D54" s="25"/>
      <c r="E54" s="25"/>
    </row>
    <row r="55" spans="1:5" x14ac:dyDescent="0.25">
      <c r="A55" s="38"/>
      <c r="C55" s="25"/>
      <c r="D55" s="25"/>
      <c r="E55" s="25"/>
    </row>
    <row r="56" spans="1:5" x14ac:dyDescent="0.25">
      <c r="A56" s="38"/>
      <c r="C56" s="25"/>
      <c r="D56" s="25"/>
      <c r="E56" s="25"/>
    </row>
    <row r="57" spans="1:5" x14ac:dyDescent="0.25">
      <c r="A57" s="38"/>
      <c r="C57" s="25"/>
      <c r="D57" s="25"/>
      <c r="E57" s="25"/>
    </row>
    <row r="58" spans="1:5" x14ac:dyDescent="0.25">
      <c r="A58" s="38"/>
      <c r="C58" s="25"/>
      <c r="D58" s="25"/>
      <c r="E58" s="25"/>
    </row>
    <row r="59" spans="1:5" x14ac:dyDescent="0.25">
      <c r="A59" s="38"/>
      <c r="C59" s="25"/>
      <c r="D59" s="25"/>
      <c r="E59" s="25"/>
    </row>
    <row r="60" spans="1:5" x14ac:dyDescent="0.25">
      <c r="A60" s="38"/>
      <c r="C60" s="25"/>
      <c r="D60" s="25"/>
      <c r="E60" s="25"/>
    </row>
    <row r="61" spans="1:5" x14ac:dyDescent="0.25">
      <c r="A61" s="38"/>
      <c r="C61" s="25"/>
      <c r="D61" s="25"/>
      <c r="E61" s="25"/>
    </row>
    <row r="62" spans="1:5" x14ac:dyDescent="0.25">
      <c r="A62" s="38"/>
      <c r="C62" s="25"/>
      <c r="D62" s="25"/>
      <c r="E62" s="25"/>
    </row>
    <row r="63" spans="1:5" x14ac:dyDescent="0.25">
      <c r="A63" s="38"/>
      <c r="C63" s="25"/>
      <c r="D63" s="25"/>
      <c r="E63" s="25"/>
    </row>
    <row r="64" spans="1:5" x14ac:dyDescent="0.25">
      <c r="A64" s="38"/>
      <c r="C64" s="25"/>
      <c r="D64" s="25"/>
      <c r="E64" s="25"/>
    </row>
    <row r="65" spans="1:5" x14ac:dyDescent="0.25">
      <c r="A65" s="38"/>
      <c r="C65" s="25"/>
      <c r="D65" s="25"/>
      <c r="E65" s="25"/>
    </row>
    <row r="66" spans="1:5" x14ac:dyDescent="0.25">
      <c r="A66" s="38"/>
      <c r="C66" s="25"/>
      <c r="D66" s="25"/>
      <c r="E66" s="25"/>
    </row>
    <row r="67" spans="1:5" x14ac:dyDescent="0.25">
      <c r="A67" s="38"/>
      <c r="C67" s="25"/>
      <c r="D67" s="25"/>
      <c r="E67" s="25"/>
    </row>
    <row r="68" spans="1:5" x14ac:dyDescent="0.25">
      <c r="A68" s="38"/>
      <c r="C68" s="25"/>
      <c r="D68" s="25"/>
      <c r="E68" s="25"/>
    </row>
    <row r="69" spans="1:5" x14ac:dyDescent="0.25">
      <c r="A69" s="38"/>
      <c r="C69" s="25"/>
      <c r="D69" s="25"/>
      <c r="E69" s="25"/>
    </row>
    <row r="70" spans="1:5" x14ac:dyDescent="0.25">
      <c r="A70" s="38"/>
      <c r="C70" s="25"/>
      <c r="D70" s="25"/>
      <c r="E70" s="25"/>
    </row>
    <row r="71" spans="1:5" x14ac:dyDescent="0.25">
      <c r="A71" s="38"/>
      <c r="C71" s="25"/>
      <c r="D71" s="25"/>
      <c r="E71" s="25"/>
    </row>
    <row r="72" spans="1:5" x14ac:dyDescent="0.25">
      <c r="A72" s="38"/>
      <c r="C72" s="25"/>
      <c r="D72" s="25"/>
      <c r="E72" s="25"/>
    </row>
    <row r="73" spans="1:5" x14ac:dyDescent="0.25">
      <c r="A73" s="38"/>
      <c r="C73" s="25"/>
      <c r="D73" s="25"/>
      <c r="E73" s="25"/>
    </row>
    <row r="74" spans="1:5" x14ac:dyDescent="0.25">
      <c r="A74" s="38"/>
      <c r="C74" s="25"/>
      <c r="D74" s="25"/>
      <c r="E74" s="25"/>
    </row>
    <row r="75" spans="1:5" x14ac:dyDescent="0.25">
      <c r="A75" s="38"/>
      <c r="C75" s="25"/>
      <c r="D75" s="25"/>
      <c r="E75" s="25"/>
    </row>
    <row r="76" spans="1:5" x14ac:dyDescent="0.25">
      <c r="A76" s="38"/>
      <c r="C76" s="25"/>
      <c r="D76" s="25"/>
      <c r="E76" s="25"/>
    </row>
    <row r="77" spans="1:5" x14ac:dyDescent="0.25">
      <c r="A77" s="38"/>
      <c r="C77" s="25"/>
      <c r="D77" s="25"/>
      <c r="E77" s="25"/>
    </row>
    <row r="78" spans="1:5" x14ac:dyDescent="0.25">
      <c r="A78" s="38"/>
      <c r="C78" s="25"/>
      <c r="D78" s="25"/>
      <c r="E78" s="25"/>
    </row>
    <row r="79" spans="1:5" x14ac:dyDescent="0.25">
      <c r="A79" s="38"/>
      <c r="C79" s="25"/>
      <c r="D79" s="25"/>
      <c r="E79" s="25"/>
    </row>
    <row r="80" spans="1:5" x14ac:dyDescent="0.25">
      <c r="A80" s="38"/>
      <c r="C80" s="25"/>
      <c r="D80" s="25"/>
      <c r="E80" s="25"/>
    </row>
    <row r="81" spans="1:5" x14ac:dyDescent="0.25">
      <c r="A81" s="38"/>
      <c r="C81" s="25"/>
      <c r="D81" s="25"/>
      <c r="E81" s="25"/>
    </row>
    <row r="82" spans="1:5" x14ac:dyDescent="0.25">
      <c r="A82" s="38"/>
      <c r="C82" s="25"/>
      <c r="D82" s="25"/>
      <c r="E82" s="25"/>
    </row>
    <row r="83" spans="1:5" x14ac:dyDescent="0.25">
      <c r="A83" s="38"/>
      <c r="C83" s="25"/>
      <c r="D83" s="25"/>
      <c r="E83" s="25"/>
    </row>
    <row r="84" spans="1:5" x14ac:dyDescent="0.25">
      <c r="A84" s="38"/>
      <c r="C84" s="25"/>
      <c r="D84" s="25"/>
      <c r="E84" s="25"/>
    </row>
    <row r="85" spans="1:5" x14ac:dyDescent="0.25">
      <c r="A85" s="38"/>
      <c r="C85" s="25"/>
      <c r="D85" s="25"/>
      <c r="E85" s="25"/>
    </row>
    <row r="86" spans="1:5" x14ac:dyDescent="0.25">
      <c r="A86" s="38"/>
      <c r="C86" s="25"/>
      <c r="D86" s="25"/>
      <c r="E86" s="25"/>
    </row>
    <row r="87" spans="1:5" x14ac:dyDescent="0.25">
      <c r="A87" s="38"/>
      <c r="C87" s="25"/>
      <c r="D87" s="25"/>
      <c r="E87" s="25"/>
    </row>
    <row r="88" spans="1:5" x14ac:dyDescent="0.25">
      <c r="A88" s="38"/>
      <c r="C88" s="25"/>
      <c r="D88" s="25"/>
      <c r="E88" s="25"/>
    </row>
    <row r="89" spans="1:5" x14ac:dyDescent="0.25">
      <c r="A89" s="38"/>
      <c r="C89" s="25"/>
      <c r="D89" s="25"/>
      <c r="E89" s="25"/>
    </row>
    <row r="90" spans="1:5" x14ac:dyDescent="0.25">
      <c r="A90" s="38"/>
      <c r="C90" s="25"/>
      <c r="D90" s="25"/>
      <c r="E90" s="25"/>
    </row>
    <row r="91" spans="1:5" x14ac:dyDescent="0.25">
      <c r="A91" s="38"/>
      <c r="C91" s="25"/>
      <c r="D91" s="25"/>
      <c r="E91" s="25"/>
    </row>
    <row r="92" spans="1:5" x14ac:dyDescent="0.25">
      <c r="A92" s="38"/>
      <c r="C92" s="25"/>
      <c r="D92" s="25"/>
      <c r="E92" s="25"/>
    </row>
    <row r="93" spans="1:5" x14ac:dyDescent="0.25">
      <c r="A93" s="38"/>
      <c r="C93" s="25"/>
      <c r="D93" s="25"/>
      <c r="E93" s="25"/>
    </row>
    <row r="94" spans="1:5" x14ac:dyDescent="0.25">
      <c r="A94" s="38"/>
      <c r="C94" s="25"/>
      <c r="D94" s="25"/>
      <c r="E94" s="25"/>
    </row>
    <row r="95" spans="1:5" x14ac:dyDescent="0.25">
      <c r="A95" s="38"/>
      <c r="C95" s="25"/>
      <c r="D95" s="25"/>
      <c r="E95" s="25"/>
    </row>
    <row r="96" spans="1:5" x14ac:dyDescent="0.25">
      <c r="A96" s="38"/>
      <c r="C96" s="25"/>
      <c r="D96" s="25"/>
      <c r="E96" s="25"/>
    </row>
    <row r="97" spans="1:5" x14ac:dyDescent="0.25">
      <c r="A97" s="38"/>
      <c r="C97" s="25"/>
      <c r="D97" s="25"/>
      <c r="E97" s="25"/>
    </row>
    <row r="98" spans="1:5" x14ac:dyDescent="0.25">
      <c r="A98" s="38"/>
      <c r="C98" s="25"/>
      <c r="D98" s="25"/>
      <c r="E98" s="25"/>
    </row>
    <row r="99" spans="1:5" x14ac:dyDescent="0.25">
      <c r="A99" s="38"/>
      <c r="C99" s="25"/>
      <c r="D99" s="25"/>
      <c r="E99" s="25"/>
    </row>
    <row r="100" spans="1:5" x14ac:dyDescent="0.25">
      <c r="A100" s="38"/>
      <c r="C100" s="25"/>
      <c r="D100" s="25"/>
      <c r="E100" s="25"/>
    </row>
    <row r="101" spans="1:5" x14ac:dyDescent="0.25">
      <c r="A101" s="38"/>
      <c r="C101" s="25"/>
      <c r="D101" s="25"/>
      <c r="E101" s="25"/>
    </row>
    <row r="102" spans="1:5" x14ac:dyDescent="0.25">
      <c r="A102" s="38"/>
      <c r="C102" s="25"/>
      <c r="D102" s="25"/>
      <c r="E102" s="25"/>
    </row>
    <row r="103" spans="1:5" x14ac:dyDescent="0.25">
      <c r="A103" s="38"/>
      <c r="C103" s="25"/>
      <c r="D103" s="25"/>
      <c r="E103" s="25"/>
    </row>
    <row r="104" spans="1:5" x14ac:dyDescent="0.25">
      <c r="A104" s="38"/>
      <c r="C104" s="25"/>
      <c r="D104" s="25"/>
      <c r="E104" s="25"/>
    </row>
    <row r="105" spans="1:5" x14ac:dyDescent="0.25">
      <c r="A105" s="38"/>
      <c r="C105" s="25"/>
      <c r="D105" s="25"/>
      <c r="E105" s="25"/>
    </row>
    <row r="106" spans="1:5" x14ac:dyDescent="0.25">
      <c r="A106" s="38"/>
      <c r="C106" s="25"/>
      <c r="D106" s="25"/>
      <c r="E106" s="25"/>
    </row>
    <row r="107" spans="1:5" x14ac:dyDescent="0.25">
      <c r="A107" s="38"/>
      <c r="C107" s="25"/>
      <c r="D107" s="25"/>
      <c r="E107" s="25"/>
    </row>
    <row r="108" spans="1:5" x14ac:dyDescent="0.25">
      <c r="A108" s="38"/>
      <c r="C108" s="25"/>
      <c r="D108" s="25"/>
      <c r="E108" s="25"/>
    </row>
    <row r="109" spans="1:5" x14ac:dyDescent="0.25">
      <c r="A109" s="38"/>
      <c r="C109" s="25"/>
      <c r="D109" s="25"/>
      <c r="E109" s="25"/>
    </row>
    <row r="110" spans="1:5" x14ac:dyDescent="0.25">
      <c r="A110" s="38"/>
      <c r="C110" s="25"/>
      <c r="D110" s="25"/>
      <c r="E110" s="25"/>
    </row>
    <row r="111" spans="1:5" x14ac:dyDescent="0.25">
      <c r="A111" s="38"/>
      <c r="C111" s="25"/>
      <c r="D111" s="25"/>
      <c r="E111" s="25"/>
    </row>
    <row r="112" spans="1:5" x14ac:dyDescent="0.25">
      <c r="A112" s="38"/>
      <c r="C112" s="25"/>
      <c r="D112" s="25"/>
      <c r="E112" s="25"/>
    </row>
    <row r="113" spans="1:5" x14ac:dyDescent="0.25">
      <c r="A113" s="38"/>
      <c r="C113" s="25"/>
      <c r="D113" s="25"/>
      <c r="E113" s="25"/>
    </row>
    <row r="114" spans="1:5" x14ac:dyDescent="0.25">
      <c r="A114" s="38"/>
      <c r="C114" s="25"/>
      <c r="D114" s="25"/>
      <c r="E114" s="25"/>
    </row>
    <row r="115" spans="1:5" x14ac:dyDescent="0.25">
      <c r="A115" s="38"/>
      <c r="C115" s="25"/>
      <c r="D115" s="25"/>
      <c r="E115" s="25"/>
    </row>
    <row r="116" spans="1:5" x14ac:dyDescent="0.25">
      <c r="A116" s="38"/>
      <c r="C116" s="25"/>
      <c r="D116" s="25"/>
      <c r="E116" s="25"/>
    </row>
    <row r="117" spans="1:5" x14ac:dyDescent="0.25">
      <c r="A117" s="38"/>
      <c r="C117" s="25"/>
      <c r="D117" s="25"/>
      <c r="E117" s="25"/>
    </row>
    <row r="118" spans="1:5" x14ac:dyDescent="0.25">
      <c r="A118" s="38"/>
      <c r="C118" s="25"/>
      <c r="D118" s="25"/>
      <c r="E118" s="25"/>
    </row>
    <row r="119" spans="1:5" x14ac:dyDescent="0.25">
      <c r="A119" s="38"/>
      <c r="C119" s="25"/>
      <c r="D119" s="25"/>
      <c r="E119" s="25"/>
    </row>
    <row r="120" spans="1:5" x14ac:dyDescent="0.25">
      <c r="A120" s="38"/>
      <c r="C120" s="25"/>
      <c r="D120" s="25"/>
      <c r="E120" s="25"/>
    </row>
    <row r="121" spans="1:5" x14ac:dyDescent="0.25">
      <c r="A121" s="38"/>
      <c r="C121" s="25"/>
      <c r="D121" s="25"/>
      <c r="E121" s="25"/>
    </row>
    <row r="122" spans="1:5" x14ac:dyDescent="0.25">
      <c r="A122" s="38"/>
      <c r="C122" s="25"/>
      <c r="D122" s="25"/>
      <c r="E122" s="25"/>
    </row>
    <row r="123" spans="1:5" x14ac:dyDescent="0.25">
      <c r="A123" s="38"/>
      <c r="C123" s="25"/>
      <c r="D123" s="25"/>
      <c r="E123" s="25"/>
    </row>
    <row r="124" spans="1:5" x14ac:dyDescent="0.25">
      <c r="A124" s="38"/>
      <c r="C124" s="25"/>
      <c r="D124" s="25"/>
      <c r="E124" s="25"/>
    </row>
    <row r="125" spans="1:5" x14ac:dyDescent="0.25">
      <c r="A125" s="38"/>
      <c r="C125" s="25"/>
      <c r="D125" s="25"/>
      <c r="E125" s="25"/>
    </row>
    <row r="126" spans="1:5" x14ac:dyDescent="0.25">
      <c r="A126" s="38"/>
      <c r="C126" s="25"/>
      <c r="D126" s="25"/>
      <c r="E126" s="25"/>
    </row>
    <row r="127" spans="1:5" x14ac:dyDescent="0.25">
      <c r="A127" s="38"/>
      <c r="C127" s="25"/>
      <c r="D127" s="25"/>
      <c r="E127" s="25"/>
    </row>
    <row r="128" spans="1:5" x14ac:dyDescent="0.25">
      <c r="A128" s="38"/>
      <c r="C128" s="25"/>
      <c r="D128" s="25"/>
      <c r="E128" s="25"/>
    </row>
    <row r="129" spans="1:5" x14ac:dyDescent="0.25">
      <c r="A129" s="38"/>
      <c r="C129" s="25"/>
      <c r="D129" s="25"/>
      <c r="E129" s="25"/>
    </row>
    <row r="130" spans="1:5" x14ac:dyDescent="0.25">
      <c r="A130" s="38"/>
      <c r="C130" s="25"/>
      <c r="D130" s="25"/>
      <c r="E130" s="25"/>
    </row>
    <row r="131" spans="1:5" x14ac:dyDescent="0.25">
      <c r="A131" s="38"/>
      <c r="C131" s="25"/>
      <c r="D131" s="25"/>
      <c r="E131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3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H5" s="7"/>
      <c r="I5" s="7" t="str">
        <f>Título</f>
        <v>Análise de Conjuntura 2019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Índice!AB22</f>
        <v>Gráfico 20 - Relação PE/PG mensal em 2019</v>
      </c>
      <c r="D8" s="46"/>
      <c r="E8" s="46"/>
    </row>
    <row r="9" spans="1:130" x14ac:dyDescent="0.25">
      <c r="C9" s="49"/>
    </row>
    <row r="10" spans="1:130" ht="15" customHeight="1" x14ac:dyDescent="0.25">
      <c r="A10" s="4" t="s">
        <v>54</v>
      </c>
      <c r="C10" s="45" t="s">
        <v>75</v>
      </c>
      <c r="D10" s="45"/>
      <c r="E10" s="45"/>
    </row>
    <row r="11" spans="1:130" x14ac:dyDescent="0.25">
      <c r="B11" s="4"/>
      <c r="C11" s="52" t="s">
        <v>3</v>
      </c>
    </row>
    <row r="12" spans="1:130" x14ac:dyDescent="0.25">
      <c r="A12" s="38">
        <v>43466</v>
      </c>
      <c r="B12" s="6"/>
      <c r="C12" s="27">
        <v>0.66523513962928382</v>
      </c>
    </row>
    <row r="13" spans="1:130" x14ac:dyDescent="0.25">
      <c r="A13" s="38">
        <v>43497</v>
      </c>
      <c r="B13" s="6"/>
      <c r="C13" s="27">
        <v>0.6697378951903199</v>
      </c>
      <c r="D13" s="25"/>
      <c r="E13" s="25"/>
    </row>
    <row r="14" spans="1:130" x14ac:dyDescent="0.25">
      <c r="A14" s="38">
        <v>43525</v>
      </c>
      <c r="B14" s="6"/>
      <c r="C14" s="27">
        <v>0.68922316490120628</v>
      </c>
      <c r="D14" s="25"/>
      <c r="E14" s="25"/>
    </row>
    <row r="15" spans="1:130" x14ac:dyDescent="0.25">
      <c r="A15" s="38">
        <v>43556</v>
      </c>
      <c r="B15" s="6"/>
      <c r="C15" s="27">
        <v>0.67984958421164643</v>
      </c>
      <c r="D15" s="25"/>
      <c r="E15" s="25"/>
    </row>
    <row r="16" spans="1:130" x14ac:dyDescent="0.25">
      <c r="A16" s="38">
        <v>43586</v>
      </c>
      <c r="B16" s="6"/>
      <c r="C16" s="27">
        <v>0.66068851357109748</v>
      </c>
      <c r="D16" s="25"/>
      <c r="E16" s="25"/>
    </row>
    <row r="17" spans="1:5" x14ac:dyDescent="0.25">
      <c r="A17" s="38">
        <v>43617</v>
      </c>
      <c r="B17" s="6"/>
      <c r="C17" s="27">
        <v>0.63586311597995615</v>
      </c>
      <c r="D17" s="25"/>
      <c r="E17" s="25"/>
    </row>
    <row r="18" spans="1:5" x14ac:dyDescent="0.25">
      <c r="A18" s="38">
        <v>43647</v>
      </c>
      <c r="B18" s="6"/>
      <c r="C18" s="27">
        <v>0.63423137109283145</v>
      </c>
      <c r="D18" s="25"/>
      <c r="E18" s="25"/>
    </row>
    <row r="19" spans="1:5" x14ac:dyDescent="0.25">
      <c r="A19" s="38">
        <v>43678</v>
      </c>
      <c r="B19" s="6"/>
      <c r="C19" s="27">
        <v>0.65027603452828775</v>
      </c>
      <c r="D19" s="25"/>
      <c r="E19" s="25"/>
    </row>
    <row r="20" spans="1:5" x14ac:dyDescent="0.25">
      <c r="A20" s="38">
        <v>43709</v>
      </c>
      <c r="B20" s="6"/>
      <c r="C20" s="27">
        <v>0.65405405124449112</v>
      </c>
      <c r="D20" s="25"/>
      <c r="E20" s="25"/>
    </row>
    <row r="21" spans="1:5" x14ac:dyDescent="0.25">
      <c r="A21" s="38">
        <v>43739</v>
      </c>
      <c r="B21" s="6"/>
      <c r="C21" s="27">
        <v>0.65999206080858408</v>
      </c>
      <c r="D21" s="25"/>
      <c r="E21" s="25"/>
    </row>
    <row r="22" spans="1:5" x14ac:dyDescent="0.25">
      <c r="A22" s="38">
        <v>43770</v>
      </c>
      <c r="B22" s="6"/>
      <c r="C22" s="27">
        <v>0.67131195217313666</v>
      </c>
      <c r="D22" s="25"/>
      <c r="E22" s="25"/>
    </row>
    <row r="23" spans="1:5" x14ac:dyDescent="0.25">
      <c r="A23" s="38">
        <v>43800</v>
      </c>
      <c r="C23" s="27">
        <v>0.6886242167617348</v>
      </c>
      <c r="D23" s="25"/>
      <c r="E23" s="25"/>
    </row>
    <row r="24" spans="1:5" x14ac:dyDescent="0.25">
      <c r="A24" s="38"/>
      <c r="C24" s="25"/>
      <c r="D24" s="25"/>
      <c r="E24" s="25"/>
    </row>
    <row r="25" spans="1:5" x14ac:dyDescent="0.25">
      <c r="A25" s="38"/>
      <c r="B25" s="141" t="s">
        <v>263</v>
      </c>
      <c r="C25" s="25"/>
      <c r="D25" s="25"/>
      <c r="E25" s="25"/>
    </row>
    <row r="26" spans="1:5" x14ac:dyDescent="0.25">
      <c r="A26" s="38"/>
      <c r="B26" s="141" t="s">
        <v>280</v>
      </c>
      <c r="C26" s="25"/>
      <c r="D26" s="25"/>
      <c r="E26" s="25"/>
    </row>
    <row r="27" spans="1:5" x14ac:dyDescent="0.25">
      <c r="A27" s="38"/>
      <c r="C27" s="25"/>
      <c r="D27" s="25"/>
      <c r="E27" s="25"/>
    </row>
    <row r="28" spans="1:5" x14ac:dyDescent="0.25">
      <c r="A28" s="38"/>
      <c r="C28" s="25"/>
      <c r="D28" s="25"/>
      <c r="E28" s="25"/>
    </row>
    <row r="29" spans="1:5" x14ac:dyDescent="0.25">
      <c r="A29" s="38"/>
      <c r="C29" s="25"/>
      <c r="D29" s="25"/>
      <c r="E29" s="25"/>
    </row>
    <row r="30" spans="1:5" x14ac:dyDescent="0.25">
      <c r="A30" s="38"/>
      <c r="C30" s="25"/>
      <c r="D30" s="25"/>
      <c r="E30" s="25"/>
    </row>
    <row r="31" spans="1:5" x14ac:dyDescent="0.25">
      <c r="A31" s="38"/>
      <c r="C31" s="25"/>
      <c r="D31" s="25"/>
      <c r="E31" s="25"/>
    </row>
    <row r="32" spans="1:5" x14ac:dyDescent="0.25">
      <c r="A32" s="38"/>
      <c r="C32" s="25"/>
      <c r="D32" s="25"/>
      <c r="E32" s="25"/>
    </row>
    <row r="33" spans="1:5" x14ac:dyDescent="0.25">
      <c r="A33" s="38"/>
      <c r="C33" s="25"/>
      <c r="D33" s="25"/>
      <c r="E33" s="25"/>
    </row>
    <row r="34" spans="1:5" x14ac:dyDescent="0.25">
      <c r="A34" s="38"/>
      <c r="C34" s="25"/>
      <c r="D34" s="25"/>
      <c r="E34" s="25"/>
    </row>
    <row r="35" spans="1:5" x14ac:dyDescent="0.25">
      <c r="A35" s="38"/>
      <c r="C35" s="25"/>
      <c r="D35" s="25"/>
      <c r="E35" s="25"/>
    </row>
    <row r="36" spans="1:5" x14ac:dyDescent="0.25">
      <c r="A36" s="38"/>
      <c r="C36" s="25"/>
      <c r="D36" s="25"/>
      <c r="E36" s="25"/>
    </row>
    <row r="37" spans="1:5" x14ac:dyDescent="0.25">
      <c r="A37" s="38"/>
      <c r="C37" s="25"/>
      <c r="D37" s="25"/>
      <c r="E37" s="25"/>
    </row>
    <row r="38" spans="1:5" x14ac:dyDescent="0.25">
      <c r="A38" s="38"/>
      <c r="C38" s="25"/>
      <c r="D38" s="25"/>
      <c r="E38" s="25"/>
    </row>
    <row r="39" spans="1:5" x14ac:dyDescent="0.25">
      <c r="A39" s="38"/>
      <c r="C39" s="25"/>
      <c r="D39" s="25"/>
      <c r="E39" s="25"/>
    </row>
    <row r="40" spans="1:5" x14ac:dyDescent="0.25">
      <c r="A40" s="38"/>
      <c r="C40" s="25"/>
      <c r="D40" s="25"/>
      <c r="E40" s="25"/>
    </row>
    <row r="41" spans="1:5" x14ac:dyDescent="0.25">
      <c r="A41" s="38"/>
      <c r="C41" s="25"/>
      <c r="D41" s="25"/>
      <c r="E41" s="25"/>
    </row>
    <row r="42" spans="1:5" x14ac:dyDescent="0.25">
      <c r="A42" s="38"/>
      <c r="C42" s="25"/>
      <c r="D42" s="25"/>
      <c r="E42" s="25"/>
    </row>
    <row r="43" spans="1:5" x14ac:dyDescent="0.25">
      <c r="A43" s="38"/>
      <c r="C43" s="25"/>
      <c r="D43" s="25"/>
      <c r="E43" s="25"/>
    </row>
    <row r="44" spans="1:5" x14ac:dyDescent="0.25">
      <c r="A44" s="38"/>
      <c r="C44" s="25"/>
      <c r="D44" s="25"/>
      <c r="E44" s="25"/>
    </row>
    <row r="45" spans="1:5" x14ac:dyDescent="0.25">
      <c r="A45" s="38"/>
      <c r="C45" s="25"/>
      <c r="D45" s="25"/>
      <c r="E45" s="25"/>
    </row>
    <row r="46" spans="1:5" x14ac:dyDescent="0.25">
      <c r="A46" s="38"/>
      <c r="C46" s="25"/>
      <c r="D46" s="25"/>
      <c r="E46" s="25"/>
    </row>
    <row r="47" spans="1:5" x14ac:dyDescent="0.25">
      <c r="A47" s="38"/>
      <c r="C47" s="25"/>
      <c r="D47" s="25"/>
      <c r="E47" s="25"/>
    </row>
    <row r="48" spans="1:5" x14ac:dyDescent="0.25">
      <c r="A48" s="38"/>
      <c r="C48" s="25"/>
      <c r="D48" s="25"/>
      <c r="E48" s="25"/>
    </row>
    <row r="49" spans="1:5" x14ac:dyDescent="0.25">
      <c r="A49" s="38"/>
      <c r="C49" s="25"/>
      <c r="D49" s="25"/>
      <c r="E49" s="25"/>
    </row>
    <row r="50" spans="1:5" x14ac:dyDescent="0.25">
      <c r="A50" s="38"/>
      <c r="C50" s="25"/>
      <c r="D50" s="25"/>
      <c r="E50" s="25"/>
    </row>
    <row r="51" spans="1:5" x14ac:dyDescent="0.25">
      <c r="A51" s="38"/>
      <c r="C51" s="25"/>
      <c r="D51" s="25"/>
      <c r="E51" s="25"/>
    </row>
    <row r="52" spans="1:5" x14ac:dyDescent="0.25">
      <c r="A52" s="38"/>
      <c r="C52" s="25"/>
      <c r="D52" s="25"/>
      <c r="E52" s="25"/>
    </row>
    <row r="53" spans="1:5" x14ac:dyDescent="0.25">
      <c r="A53" s="38"/>
      <c r="C53" s="25"/>
      <c r="D53" s="25"/>
      <c r="E53" s="25"/>
    </row>
    <row r="54" spans="1:5" x14ac:dyDescent="0.25">
      <c r="A54" s="38"/>
      <c r="C54" s="25"/>
      <c r="D54" s="25"/>
      <c r="E54" s="25"/>
    </row>
    <row r="55" spans="1:5" x14ac:dyDescent="0.25">
      <c r="A55" s="38"/>
      <c r="C55" s="25"/>
      <c r="D55" s="25"/>
      <c r="E55" s="25"/>
    </row>
    <row r="56" spans="1:5" x14ac:dyDescent="0.25">
      <c r="A56" s="38"/>
      <c r="C56" s="25"/>
      <c r="D56" s="25"/>
      <c r="E56" s="25"/>
    </row>
    <row r="57" spans="1:5" x14ac:dyDescent="0.25">
      <c r="A57" s="38"/>
      <c r="C57" s="25"/>
      <c r="D57" s="25"/>
      <c r="E57" s="25"/>
    </row>
    <row r="58" spans="1:5" x14ac:dyDescent="0.25">
      <c r="A58" s="38"/>
      <c r="C58" s="25"/>
      <c r="D58" s="25"/>
      <c r="E58" s="25"/>
    </row>
    <row r="59" spans="1:5" x14ac:dyDescent="0.25">
      <c r="A59" s="38"/>
      <c r="C59" s="25"/>
      <c r="D59" s="25"/>
      <c r="E59" s="25"/>
    </row>
    <row r="60" spans="1:5" x14ac:dyDescent="0.25">
      <c r="A60" s="38"/>
      <c r="C60" s="25"/>
      <c r="D60" s="25"/>
      <c r="E60" s="25"/>
    </row>
    <row r="61" spans="1:5" x14ac:dyDescent="0.25">
      <c r="A61" s="38"/>
      <c r="C61" s="25"/>
      <c r="D61" s="25"/>
      <c r="E61" s="25"/>
    </row>
    <row r="62" spans="1:5" x14ac:dyDescent="0.25">
      <c r="A62" s="38"/>
      <c r="C62" s="25"/>
      <c r="D62" s="25"/>
      <c r="E62" s="25"/>
    </row>
    <row r="63" spans="1:5" x14ac:dyDescent="0.25">
      <c r="A63" s="38"/>
      <c r="C63" s="25"/>
      <c r="D63" s="25"/>
      <c r="E63" s="25"/>
    </row>
    <row r="64" spans="1:5" x14ac:dyDescent="0.25">
      <c r="A64" s="38"/>
      <c r="C64" s="25"/>
      <c r="D64" s="25"/>
      <c r="E64" s="25"/>
    </row>
    <row r="65" spans="1:5" x14ac:dyDescent="0.25">
      <c r="A65" s="38"/>
      <c r="C65" s="25"/>
      <c r="D65" s="25"/>
      <c r="E65" s="25"/>
    </row>
    <row r="66" spans="1:5" x14ac:dyDescent="0.25">
      <c r="A66" s="38"/>
      <c r="C66" s="25"/>
      <c r="D66" s="25"/>
      <c r="E66" s="25"/>
    </row>
    <row r="67" spans="1:5" x14ac:dyDescent="0.25">
      <c r="A67" s="38"/>
      <c r="C67" s="25"/>
      <c r="D67" s="25"/>
      <c r="E67" s="25"/>
    </row>
    <row r="68" spans="1:5" x14ac:dyDescent="0.25">
      <c r="A68" s="38"/>
      <c r="C68" s="25"/>
      <c r="D68" s="25"/>
      <c r="E68" s="25"/>
    </row>
    <row r="69" spans="1:5" x14ac:dyDescent="0.25">
      <c r="A69" s="38"/>
      <c r="C69" s="25"/>
      <c r="D69" s="25"/>
      <c r="E69" s="25"/>
    </row>
    <row r="70" spans="1:5" x14ac:dyDescent="0.25">
      <c r="A70" s="38"/>
      <c r="C70" s="25"/>
      <c r="D70" s="25"/>
      <c r="E70" s="25"/>
    </row>
    <row r="71" spans="1:5" x14ac:dyDescent="0.25">
      <c r="A71" s="38"/>
      <c r="C71" s="25"/>
      <c r="D71" s="25"/>
      <c r="E71" s="25"/>
    </row>
    <row r="72" spans="1:5" x14ac:dyDescent="0.25">
      <c r="A72" s="38"/>
      <c r="C72" s="25"/>
      <c r="D72" s="25"/>
      <c r="E72" s="25"/>
    </row>
    <row r="73" spans="1:5" x14ac:dyDescent="0.25">
      <c r="A73" s="38"/>
      <c r="C73" s="25"/>
      <c r="D73" s="25"/>
      <c r="E73" s="25"/>
    </row>
    <row r="74" spans="1:5" x14ac:dyDescent="0.25">
      <c r="A74" s="38"/>
      <c r="C74" s="25"/>
      <c r="D74" s="25"/>
      <c r="E74" s="25"/>
    </row>
    <row r="75" spans="1:5" x14ac:dyDescent="0.25">
      <c r="A75" s="38"/>
      <c r="C75" s="25"/>
      <c r="D75" s="25"/>
      <c r="E75" s="25"/>
    </row>
    <row r="76" spans="1:5" x14ac:dyDescent="0.25">
      <c r="A76" s="38"/>
      <c r="C76" s="25"/>
      <c r="D76" s="25"/>
      <c r="E76" s="25"/>
    </row>
    <row r="77" spans="1:5" x14ac:dyDescent="0.25">
      <c r="A77" s="38"/>
      <c r="C77" s="25"/>
      <c r="D77" s="25"/>
      <c r="E77" s="25"/>
    </row>
    <row r="78" spans="1:5" x14ac:dyDescent="0.25">
      <c r="A78" s="38"/>
      <c r="C78" s="25"/>
      <c r="D78" s="25"/>
      <c r="E78" s="25"/>
    </row>
    <row r="79" spans="1:5" x14ac:dyDescent="0.25">
      <c r="A79" s="38"/>
      <c r="C79" s="25"/>
      <c r="D79" s="25"/>
      <c r="E79" s="25"/>
    </row>
    <row r="80" spans="1:5" x14ac:dyDescent="0.25">
      <c r="A80" s="38"/>
      <c r="C80" s="25"/>
      <c r="D80" s="25"/>
      <c r="E80" s="25"/>
    </row>
    <row r="81" spans="1:5" x14ac:dyDescent="0.25">
      <c r="A81" s="38"/>
      <c r="C81" s="25"/>
      <c r="D81" s="25"/>
      <c r="E81" s="25"/>
    </row>
    <row r="82" spans="1:5" x14ac:dyDescent="0.25">
      <c r="A82" s="38"/>
      <c r="C82" s="25"/>
      <c r="D82" s="25"/>
      <c r="E82" s="25"/>
    </row>
    <row r="83" spans="1:5" x14ac:dyDescent="0.25">
      <c r="A83" s="38"/>
      <c r="C83" s="25"/>
      <c r="D83" s="25"/>
      <c r="E83" s="25"/>
    </row>
    <row r="84" spans="1:5" x14ac:dyDescent="0.25">
      <c r="A84" s="38"/>
      <c r="C84" s="25"/>
      <c r="D84" s="25"/>
      <c r="E84" s="25"/>
    </row>
    <row r="85" spans="1:5" x14ac:dyDescent="0.25">
      <c r="A85" s="38"/>
      <c r="C85" s="25"/>
      <c r="D85" s="25"/>
      <c r="E85" s="25"/>
    </row>
    <row r="86" spans="1:5" x14ac:dyDescent="0.25">
      <c r="A86" s="38"/>
      <c r="C86" s="25"/>
      <c r="D86" s="25"/>
      <c r="E86" s="25"/>
    </row>
    <row r="87" spans="1:5" x14ac:dyDescent="0.25">
      <c r="A87" s="38"/>
      <c r="C87" s="25"/>
      <c r="D87" s="25"/>
      <c r="E87" s="25"/>
    </row>
    <row r="88" spans="1:5" x14ac:dyDescent="0.25">
      <c r="A88" s="38"/>
      <c r="C88" s="25"/>
      <c r="D88" s="25"/>
      <c r="E88" s="25"/>
    </row>
    <row r="89" spans="1:5" x14ac:dyDescent="0.25">
      <c r="A89" s="38"/>
      <c r="C89" s="25"/>
      <c r="D89" s="25"/>
      <c r="E89" s="25"/>
    </row>
    <row r="90" spans="1:5" x14ac:dyDescent="0.25">
      <c r="A90" s="38"/>
      <c r="C90" s="25"/>
      <c r="D90" s="25"/>
      <c r="E90" s="25"/>
    </row>
    <row r="91" spans="1:5" x14ac:dyDescent="0.25">
      <c r="A91" s="38"/>
      <c r="C91" s="25"/>
      <c r="D91" s="25"/>
      <c r="E91" s="25"/>
    </row>
    <row r="92" spans="1:5" x14ac:dyDescent="0.25">
      <c r="A92" s="38"/>
      <c r="C92" s="25"/>
      <c r="D92" s="25"/>
      <c r="E92" s="25"/>
    </row>
    <row r="93" spans="1:5" x14ac:dyDescent="0.25">
      <c r="A93" s="38"/>
      <c r="C93" s="25"/>
      <c r="D93" s="25"/>
      <c r="E93" s="25"/>
    </row>
    <row r="94" spans="1:5" x14ac:dyDescent="0.25">
      <c r="A94" s="38"/>
      <c r="C94" s="25"/>
      <c r="D94" s="25"/>
      <c r="E94" s="25"/>
    </row>
    <row r="95" spans="1:5" x14ac:dyDescent="0.25">
      <c r="A95" s="38"/>
      <c r="C95" s="25"/>
      <c r="D95" s="25"/>
      <c r="E95" s="25"/>
    </row>
    <row r="96" spans="1:5" x14ac:dyDescent="0.25">
      <c r="A96" s="38"/>
      <c r="C96" s="25"/>
      <c r="D96" s="25"/>
      <c r="E96" s="25"/>
    </row>
    <row r="97" spans="1:5" x14ac:dyDescent="0.25">
      <c r="A97" s="38"/>
      <c r="C97" s="25"/>
      <c r="D97" s="25"/>
      <c r="E97" s="25"/>
    </row>
    <row r="98" spans="1:5" x14ac:dyDescent="0.25">
      <c r="A98" s="38"/>
      <c r="C98" s="25"/>
      <c r="D98" s="25"/>
      <c r="E98" s="25"/>
    </row>
    <row r="99" spans="1:5" x14ac:dyDescent="0.25">
      <c r="A99" s="38"/>
      <c r="C99" s="25"/>
      <c r="D99" s="25"/>
      <c r="E99" s="25"/>
    </row>
    <row r="100" spans="1:5" x14ac:dyDescent="0.25">
      <c r="A100" s="38"/>
      <c r="C100" s="25"/>
      <c r="D100" s="25"/>
      <c r="E100" s="25"/>
    </row>
    <row r="101" spans="1:5" x14ac:dyDescent="0.25">
      <c r="A101" s="38"/>
      <c r="C101" s="25"/>
      <c r="D101" s="25"/>
      <c r="E101" s="25"/>
    </row>
    <row r="102" spans="1:5" x14ac:dyDescent="0.25">
      <c r="A102" s="38"/>
      <c r="C102" s="25"/>
      <c r="D102" s="25"/>
      <c r="E102" s="25"/>
    </row>
    <row r="103" spans="1:5" x14ac:dyDescent="0.25">
      <c r="A103" s="38"/>
      <c r="C103" s="25"/>
      <c r="D103" s="25"/>
      <c r="E103" s="25"/>
    </row>
    <row r="104" spans="1:5" x14ac:dyDescent="0.25">
      <c r="A104" s="38"/>
      <c r="C104" s="25"/>
      <c r="D104" s="25"/>
      <c r="E104" s="25"/>
    </row>
    <row r="105" spans="1:5" x14ac:dyDescent="0.25">
      <c r="A105" s="38"/>
      <c r="C105" s="25"/>
      <c r="D105" s="25"/>
      <c r="E105" s="25"/>
    </row>
    <row r="106" spans="1:5" x14ac:dyDescent="0.25">
      <c r="A106" s="38"/>
      <c r="C106" s="25"/>
      <c r="D106" s="25"/>
      <c r="E106" s="25"/>
    </row>
    <row r="107" spans="1:5" x14ac:dyDescent="0.25">
      <c r="A107" s="38"/>
      <c r="C107" s="25"/>
      <c r="D107" s="25"/>
      <c r="E107" s="25"/>
    </row>
    <row r="108" spans="1:5" x14ac:dyDescent="0.25">
      <c r="A108" s="38"/>
      <c r="C108" s="25"/>
      <c r="D108" s="25"/>
      <c r="E108" s="25"/>
    </row>
    <row r="109" spans="1:5" x14ac:dyDescent="0.25">
      <c r="A109" s="38"/>
      <c r="C109" s="25"/>
      <c r="D109" s="25"/>
      <c r="E109" s="25"/>
    </row>
    <row r="110" spans="1:5" x14ac:dyDescent="0.25">
      <c r="A110" s="38"/>
      <c r="C110" s="25"/>
      <c r="D110" s="25"/>
      <c r="E110" s="25"/>
    </row>
    <row r="111" spans="1:5" x14ac:dyDescent="0.25">
      <c r="A111" s="38"/>
      <c r="C111" s="25"/>
      <c r="D111" s="25"/>
      <c r="E111" s="25"/>
    </row>
    <row r="112" spans="1:5" x14ac:dyDescent="0.25">
      <c r="A112" s="38"/>
      <c r="C112" s="25"/>
      <c r="D112" s="25"/>
      <c r="E112" s="25"/>
    </row>
    <row r="113" spans="1:5" x14ac:dyDescent="0.25">
      <c r="A113" s="38"/>
      <c r="C113" s="25"/>
      <c r="D113" s="25"/>
      <c r="E113" s="25"/>
    </row>
    <row r="114" spans="1:5" x14ac:dyDescent="0.25">
      <c r="A114" s="38"/>
      <c r="C114" s="25"/>
      <c r="D114" s="25"/>
      <c r="E114" s="25"/>
    </row>
    <row r="115" spans="1:5" x14ac:dyDescent="0.25">
      <c r="A115" s="38"/>
      <c r="C115" s="25"/>
      <c r="D115" s="25"/>
      <c r="E115" s="25"/>
    </row>
    <row r="116" spans="1:5" x14ac:dyDescent="0.25">
      <c r="A116" s="38"/>
      <c r="C116" s="25"/>
      <c r="D116" s="25"/>
      <c r="E116" s="25"/>
    </row>
    <row r="117" spans="1:5" x14ac:dyDescent="0.25">
      <c r="A117" s="38"/>
      <c r="C117" s="25"/>
      <c r="D117" s="25"/>
      <c r="E117" s="25"/>
    </row>
    <row r="118" spans="1:5" x14ac:dyDescent="0.25">
      <c r="A118" s="38"/>
      <c r="C118" s="25"/>
      <c r="D118" s="25"/>
      <c r="E118" s="25"/>
    </row>
    <row r="119" spans="1:5" x14ac:dyDescent="0.25">
      <c r="A119" s="38"/>
      <c r="C119" s="25"/>
      <c r="D119" s="25"/>
      <c r="E119" s="25"/>
    </row>
    <row r="120" spans="1:5" x14ac:dyDescent="0.25">
      <c r="A120" s="38"/>
      <c r="C120" s="25"/>
      <c r="D120" s="25"/>
      <c r="E120" s="25"/>
    </row>
    <row r="121" spans="1:5" x14ac:dyDescent="0.25">
      <c r="A121" s="38"/>
      <c r="C121" s="25"/>
      <c r="D121" s="25"/>
      <c r="E121" s="25"/>
    </row>
    <row r="122" spans="1:5" x14ac:dyDescent="0.25">
      <c r="A122" s="38"/>
      <c r="C122" s="25"/>
      <c r="D122" s="25"/>
      <c r="E122" s="25"/>
    </row>
    <row r="123" spans="1:5" x14ac:dyDescent="0.25">
      <c r="A123" s="38"/>
      <c r="C123" s="25"/>
      <c r="D123" s="25"/>
      <c r="E123" s="25"/>
    </row>
    <row r="124" spans="1:5" x14ac:dyDescent="0.25">
      <c r="A124" s="38"/>
      <c r="C124" s="25"/>
      <c r="D124" s="25"/>
      <c r="E124" s="25"/>
    </row>
    <row r="125" spans="1:5" x14ac:dyDescent="0.25">
      <c r="A125" s="38"/>
      <c r="C125" s="25"/>
      <c r="D125" s="25"/>
      <c r="E125" s="25"/>
    </row>
    <row r="126" spans="1:5" x14ac:dyDescent="0.25">
      <c r="A126" s="38"/>
      <c r="C126" s="25"/>
      <c r="D126" s="25"/>
      <c r="E126" s="25"/>
    </row>
    <row r="127" spans="1:5" x14ac:dyDescent="0.25">
      <c r="A127" s="38"/>
      <c r="C127" s="25"/>
      <c r="D127" s="25"/>
      <c r="E127" s="25"/>
    </row>
    <row r="128" spans="1:5" x14ac:dyDescent="0.25">
      <c r="A128" s="38"/>
      <c r="C128" s="25"/>
      <c r="D128" s="25"/>
      <c r="E128" s="25"/>
    </row>
    <row r="129" spans="1:5" x14ac:dyDescent="0.25">
      <c r="A129" s="38"/>
      <c r="C129" s="25"/>
      <c r="D129" s="25"/>
      <c r="E129" s="25"/>
    </row>
    <row r="130" spans="1:5" x14ac:dyDescent="0.25">
      <c r="A130" s="38"/>
      <c r="C130" s="25"/>
      <c r="D130" s="25"/>
      <c r="E130" s="25"/>
    </row>
    <row r="131" spans="1:5" x14ac:dyDescent="0.25">
      <c r="A131" s="38"/>
      <c r="C131" s="25"/>
      <c r="D131" s="25"/>
      <c r="E131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3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17"/>
      <c r="F5" s="17"/>
      <c r="G5" s="95"/>
      <c r="H5" s="17"/>
      <c r="I5" s="7" t="str">
        <f>Título</f>
        <v>Análise de Conjuntura 2019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Índice!AB26</f>
        <v>Gráfico 21 - Diferenciação Tributária - ICMS (gasolina x etanol) 2019</v>
      </c>
      <c r="D8" s="46"/>
      <c r="E8" s="46"/>
    </row>
    <row r="9" spans="1:130" x14ac:dyDescent="0.25">
      <c r="C9" s="49"/>
    </row>
    <row r="10" spans="1:130" ht="15" customHeight="1" x14ac:dyDescent="0.25">
      <c r="A10" s="4" t="s">
        <v>184</v>
      </c>
      <c r="C10" s="45" t="s">
        <v>76</v>
      </c>
      <c r="D10" s="45" t="s">
        <v>77</v>
      </c>
      <c r="E10" s="45" t="s">
        <v>209</v>
      </c>
    </row>
    <row r="11" spans="1:130" x14ac:dyDescent="0.25">
      <c r="B11" s="4"/>
      <c r="C11" s="52" t="s">
        <v>3</v>
      </c>
      <c r="D11" s="52"/>
      <c r="E11" s="52"/>
    </row>
    <row r="12" spans="1:130" x14ac:dyDescent="0.25">
      <c r="A12" s="38" t="s">
        <v>78</v>
      </c>
      <c r="B12" s="6"/>
      <c r="C12" s="27">
        <v>0.28999999999999998</v>
      </c>
      <c r="D12" s="27">
        <v>0.27</v>
      </c>
      <c r="E12" s="27">
        <v>1.9999999999999962E-2</v>
      </c>
    </row>
    <row r="13" spans="1:130" x14ac:dyDescent="0.25">
      <c r="A13" s="38" t="s">
        <v>79</v>
      </c>
      <c r="B13" s="6"/>
      <c r="C13" s="27">
        <v>0.28000000000000003</v>
      </c>
      <c r="D13" s="27">
        <v>0.26</v>
      </c>
      <c r="E13" s="27">
        <v>2.0000000000000018E-2</v>
      </c>
    </row>
    <row r="14" spans="1:130" x14ac:dyDescent="0.25">
      <c r="A14" s="38" t="s">
        <v>80</v>
      </c>
      <c r="B14" s="6"/>
      <c r="C14" s="27">
        <v>0.28000000000000003</v>
      </c>
      <c r="D14" s="27">
        <v>0.26</v>
      </c>
      <c r="E14" s="27">
        <v>2.0000000000000018E-2</v>
      </c>
    </row>
    <row r="15" spans="1:130" x14ac:dyDescent="0.25">
      <c r="A15" s="38" t="s">
        <v>81</v>
      </c>
      <c r="B15" s="6"/>
      <c r="C15" s="27">
        <v>0.28999999999999998</v>
      </c>
      <c r="D15" s="27">
        <v>0.25</v>
      </c>
      <c r="E15" s="27">
        <v>3.999999999999998E-2</v>
      </c>
    </row>
    <row r="16" spans="1:130" x14ac:dyDescent="0.25">
      <c r="A16" s="38" t="s">
        <v>82</v>
      </c>
      <c r="B16" s="6"/>
      <c r="C16" s="27">
        <v>0.28999999999999998</v>
      </c>
      <c r="D16" s="27">
        <v>0.25</v>
      </c>
      <c r="E16" s="27">
        <v>3.999999999999998E-2</v>
      </c>
    </row>
    <row r="17" spans="1:5" x14ac:dyDescent="0.25">
      <c r="A17" s="38" t="s">
        <v>83</v>
      </c>
      <c r="B17" s="6"/>
      <c r="C17" s="27">
        <v>0.3</v>
      </c>
      <c r="D17" s="27">
        <v>0.25</v>
      </c>
      <c r="E17" s="27">
        <v>4.9999999999999989E-2</v>
      </c>
    </row>
    <row r="18" spans="1:5" x14ac:dyDescent="0.25">
      <c r="A18" s="38" t="s">
        <v>84</v>
      </c>
      <c r="B18" s="6"/>
      <c r="C18" s="27">
        <v>0.28999999999999998</v>
      </c>
      <c r="D18" s="27">
        <v>0.23</v>
      </c>
      <c r="E18" s="27">
        <v>5.999999999999997E-2</v>
      </c>
    </row>
    <row r="19" spans="1:5" x14ac:dyDescent="0.25">
      <c r="A19" s="38" t="s">
        <v>85</v>
      </c>
      <c r="B19" s="6"/>
      <c r="C19" s="27">
        <v>0.28999999999999998</v>
      </c>
      <c r="D19" s="27">
        <v>0.23</v>
      </c>
      <c r="E19" s="27">
        <v>5.999999999999997E-2</v>
      </c>
    </row>
    <row r="20" spans="1:5" x14ac:dyDescent="0.25">
      <c r="A20" s="38" t="s">
        <v>86</v>
      </c>
      <c r="B20" s="6"/>
      <c r="C20" s="27">
        <v>0.28999999999999998</v>
      </c>
      <c r="D20" s="27">
        <v>0.23</v>
      </c>
      <c r="E20" s="27">
        <v>5.999999999999997E-2</v>
      </c>
    </row>
    <row r="21" spans="1:5" x14ac:dyDescent="0.25">
      <c r="A21" s="38" t="s">
        <v>87</v>
      </c>
      <c r="B21" s="6"/>
      <c r="C21" s="27">
        <v>0.28000000000000003</v>
      </c>
      <c r="D21" s="27">
        <v>0.2</v>
      </c>
      <c r="E21" s="27">
        <v>8.0000000000000016E-2</v>
      </c>
    </row>
    <row r="22" spans="1:5" x14ac:dyDescent="0.25">
      <c r="A22" s="38" t="s">
        <v>88</v>
      </c>
      <c r="B22" s="6"/>
      <c r="C22" s="27">
        <v>0.31</v>
      </c>
      <c r="D22" s="27">
        <v>0.22</v>
      </c>
      <c r="E22" s="27">
        <v>0.09</v>
      </c>
    </row>
    <row r="23" spans="1:5" x14ac:dyDescent="0.25">
      <c r="A23" s="38" t="s">
        <v>89</v>
      </c>
      <c r="C23" s="27">
        <v>0.34</v>
      </c>
      <c r="D23" s="27">
        <v>0.25</v>
      </c>
      <c r="E23" s="27">
        <v>9.0000000000000024E-2</v>
      </c>
    </row>
    <row r="24" spans="1:5" x14ac:dyDescent="0.25">
      <c r="A24" s="38" t="s">
        <v>90</v>
      </c>
      <c r="C24" s="27">
        <v>0.28999999999999998</v>
      </c>
      <c r="D24" s="27">
        <v>0.18</v>
      </c>
      <c r="E24" s="27">
        <v>0.10999999999999999</v>
      </c>
    </row>
    <row r="25" spans="1:5" x14ac:dyDescent="0.25">
      <c r="A25" s="38" t="s">
        <v>91</v>
      </c>
      <c r="C25" s="27">
        <v>0.25</v>
      </c>
      <c r="D25" s="27">
        <v>0.12</v>
      </c>
      <c r="E25" s="27">
        <v>0.13</v>
      </c>
    </row>
    <row r="26" spans="1:5" x14ac:dyDescent="0.25">
      <c r="A26" s="38" t="s">
        <v>92</v>
      </c>
      <c r="C26" s="27">
        <v>0.31</v>
      </c>
      <c r="D26" s="27">
        <v>0.16</v>
      </c>
      <c r="E26" s="27">
        <v>0.15</v>
      </c>
    </row>
    <row r="27" spans="1:5" x14ac:dyDescent="0.25">
      <c r="A27" s="38"/>
      <c r="C27" s="25"/>
      <c r="D27" s="25"/>
      <c r="E27" s="25"/>
    </row>
    <row r="28" spans="1:5" x14ac:dyDescent="0.25">
      <c r="A28" s="38"/>
      <c r="B28" s="141" t="s">
        <v>263</v>
      </c>
      <c r="C28" s="25"/>
      <c r="D28" s="25"/>
      <c r="E28" s="25"/>
    </row>
    <row r="29" spans="1:5" x14ac:dyDescent="0.25">
      <c r="A29" s="38"/>
      <c r="B29" s="141" t="s">
        <v>282</v>
      </c>
      <c r="C29" s="25"/>
      <c r="D29" s="25"/>
      <c r="E29" s="25"/>
    </row>
    <row r="30" spans="1:5" x14ac:dyDescent="0.25">
      <c r="A30" s="38"/>
      <c r="B30" s="141" t="s">
        <v>283</v>
      </c>
      <c r="C30" s="25"/>
      <c r="D30" s="25"/>
      <c r="E30" s="25"/>
    </row>
    <row r="31" spans="1:5" x14ac:dyDescent="0.25">
      <c r="A31" s="38"/>
      <c r="C31" s="25"/>
      <c r="D31" s="25"/>
      <c r="E31" s="25"/>
    </row>
    <row r="32" spans="1:5" x14ac:dyDescent="0.25">
      <c r="A32" s="38"/>
      <c r="C32" s="25"/>
      <c r="D32" s="25"/>
      <c r="E32" s="25"/>
    </row>
    <row r="33" spans="1:5" x14ac:dyDescent="0.25">
      <c r="A33" s="38"/>
      <c r="C33" s="25"/>
      <c r="D33" s="25"/>
      <c r="E33" s="25"/>
    </row>
    <row r="34" spans="1:5" x14ac:dyDescent="0.25">
      <c r="A34" s="38"/>
      <c r="C34" s="25"/>
      <c r="D34" s="25"/>
      <c r="E34" s="25"/>
    </row>
    <row r="35" spans="1:5" x14ac:dyDescent="0.25">
      <c r="A35" s="38"/>
      <c r="C35" s="25"/>
      <c r="D35" s="25"/>
      <c r="E35" s="25"/>
    </row>
    <row r="36" spans="1:5" x14ac:dyDescent="0.25">
      <c r="A36" s="38"/>
      <c r="C36" s="25"/>
      <c r="D36" s="25"/>
      <c r="E36" s="25"/>
    </row>
    <row r="37" spans="1:5" x14ac:dyDescent="0.25">
      <c r="A37" s="38"/>
      <c r="C37" s="25"/>
      <c r="D37" s="25"/>
      <c r="E37" s="25"/>
    </row>
    <row r="38" spans="1:5" x14ac:dyDescent="0.25">
      <c r="A38" s="38"/>
      <c r="C38" s="25"/>
      <c r="D38" s="25"/>
      <c r="E38" s="25"/>
    </row>
    <row r="39" spans="1:5" x14ac:dyDescent="0.25">
      <c r="A39" s="38"/>
      <c r="C39" s="25"/>
      <c r="D39" s="25"/>
      <c r="E39" s="25"/>
    </row>
    <row r="40" spans="1:5" x14ac:dyDescent="0.25">
      <c r="A40" s="38"/>
      <c r="C40" s="25"/>
      <c r="D40" s="25"/>
      <c r="E40" s="25"/>
    </row>
    <row r="41" spans="1:5" x14ac:dyDescent="0.25">
      <c r="A41" s="38"/>
      <c r="C41" s="25"/>
      <c r="D41" s="25"/>
      <c r="E41" s="25"/>
    </row>
    <row r="42" spans="1:5" x14ac:dyDescent="0.25">
      <c r="A42" s="38"/>
      <c r="C42" s="25"/>
      <c r="D42" s="25"/>
      <c r="E42" s="25"/>
    </row>
    <row r="43" spans="1:5" x14ac:dyDescent="0.25">
      <c r="A43" s="38"/>
      <c r="C43" s="25"/>
      <c r="D43" s="25"/>
      <c r="E43" s="25"/>
    </row>
    <row r="44" spans="1:5" x14ac:dyDescent="0.25">
      <c r="A44" s="38"/>
      <c r="C44" s="25"/>
      <c r="D44" s="25"/>
      <c r="E44" s="25"/>
    </row>
    <row r="45" spans="1:5" x14ac:dyDescent="0.25">
      <c r="A45" s="38"/>
      <c r="C45" s="25"/>
      <c r="D45" s="25"/>
      <c r="E45" s="25"/>
    </row>
    <row r="46" spans="1:5" x14ac:dyDescent="0.25">
      <c r="A46" s="38"/>
      <c r="C46" s="25"/>
      <c r="D46" s="25"/>
      <c r="E46" s="25"/>
    </row>
    <row r="47" spans="1:5" x14ac:dyDescent="0.25">
      <c r="A47" s="38"/>
      <c r="C47" s="25"/>
      <c r="D47" s="25"/>
      <c r="E47" s="25"/>
    </row>
    <row r="48" spans="1:5" x14ac:dyDescent="0.25">
      <c r="A48" s="38"/>
      <c r="C48" s="25"/>
      <c r="D48" s="25"/>
      <c r="E48" s="25"/>
    </row>
    <row r="49" spans="1:5" x14ac:dyDescent="0.25">
      <c r="A49" s="38"/>
      <c r="C49" s="25"/>
      <c r="D49" s="25"/>
      <c r="E49" s="25"/>
    </row>
    <row r="50" spans="1:5" x14ac:dyDescent="0.25">
      <c r="A50" s="38"/>
      <c r="C50" s="25"/>
      <c r="D50" s="25"/>
      <c r="E50" s="25"/>
    </row>
    <row r="51" spans="1:5" x14ac:dyDescent="0.25">
      <c r="A51" s="38"/>
      <c r="C51" s="25"/>
      <c r="D51" s="25"/>
      <c r="E51" s="25"/>
    </row>
    <row r="52" spans="1:5" x14ac:dyDescent="0.25">
      <c r="A52" s="38"/>
      <c r="C52" s="25"/>
      <c r="D52" s="25"/>
      <c r="E52" s="25"/>
    </row>
    <row r="53" spans="1:5" x14ac:dyDescent="0.25">
      <c r="A53" s="38"/>
      <c r="C53" s="25"/>
      <c r="D53" s="25"/>
      <c r="E53" s="25"/>
    </row>
    <row r="54" spans="1:5" x14ac:dyDescent="0.25">
      <c r="A54" s="38"/>
      <c r="C54" s="25"/>
      <c r="D54" s="25"/>
      <c r="E54" s="25"/>
    </row>
    <row r="55" spans="1:5" x14ac:dyDescent="0.25">
      <c r="A55" s="38"/>
      <c r="C55" s="25"/>
      <c r="D55" s="25"/>
      <c r="E55" s="25"/>
    </row>
    <row r="56" spans="1:5" x14ac:dyDescent="0.25">
      <c r="A56" s="38"/>
      <c r="C56" s="25"/>
      <c r="D56" s="25"/>
      <c r="E56" s="25"/>
    </row>
    <row r="57" spans="1:5" x14ac:dyDescent="0.25">
      <c r="A57" s="38"/>
      <c r="C57" s="25"/>
      <c r="D57" s="25"/>
      <c r="E57" s="25"/>
    </row>
    <row r="58" spans="1:5" x14ac:dyDescent="0.25">
      <c r="A58" s="38"/>
      <c r="C58" s="25"/>
      <c r="D58" s="25"/>
      <c r="E58" s="25"/>
    </row>
    <row r="59" spans="1:5" x14ac:dyDescent="0.25">
      <c r="A59" s="38"/>
      <c r="C59" s="25"/>
      <c r="D59" s="25"/>
      <c r="E59" s="25"/>
    </row>
    <row r="60" spans="1:5" x14ac:dyDescent="0.25">
      <c r="A60" s="38"/>
      <c r="C60" s="25"/>
      <c r="D60" s="25"/>
      <c r="E60" s="25"/>
    </row>
    <row r="61" spans="1:5" x14ac:dyDescent="0.25">
      <c r="A61" s="38"/>
      <c r="C61" s="25"/>
      <c r="D61" s="25"/>
      <c r="E61" s="25"/>
    </row>
    <row r="62" spans="1:5" x14ac:dyDescent="0.25">
      <c r="A62" s="38"/>
      <c r="C62" s="25"/>
      <c r="D62" s="25"/>
      <c r="E62" s="25"/>
    </row>
    <row r="63" spans="1:5" x14ac:dyDescent="0.25">
      <c r="A63" s="38"/>
      <c r="C63" s="25"/>
      <c r="D63" s="25"/>
      <c r="E63" s="25"/>
    </row>
    <row r="64" spans="1:5" x14ac:dyDescent="0.25">
      <c r="A64" s="38"/>
      <c r="C64" s="25"/>
      <c r="D64" s="25"/>
      <c r="E64" s="25"/>
    </row>
    <row r="65" spans="1:5" x14ac:dyDescent="0.25">
      <c r="A65" s="38"/>
      <c r="C65" s="25"/>
      <c r="D65" s="25"/>
      <c r="E65" s="25"/>
    </row>
    <row r="66" spans="1:5" x14ac:dyDescent="0.25">
      <c r="A66" s="38"/>
      <c r="C66" s="25"/>
      <c r="D66" s="25"/>
      <c r="E66" s="25"/>
    </row>
    <row r="67" spans="1:5" x14ac:dyDescent="0.25">
      <c r="A67" s="38"/>
      <c r="C67" s="25"/>
      <c r="D67" s="25"/>
      <c r="E67" s="25"/>
    </row>
    <row r="68" spans="1:5" x14ac:dyDescent="0.25">
      <c r="A68" s="38"/>
      <c r="C68" s="25"/>
      <c r="D68" s="25"/>
      <c r="E68" s="25"/>
    </row>
    <row r="69" spans="1:5" x14ac:dyDescent="0.25">
      <c r="A69" s="38"/>
      <c r="C69" s="25"/>
      <c r="D69" s="25"/>
      <c r="E69" s="25"/>
    </row>
    <row r="70" spans="1:5" x14ac:dyDescent="0.25">
      <c r="A70" s="38"/>
      <c r="C70" s="25"/>
      <c r="D70" s="25"/>
      <c r="E70" s="25"/>
    </row>
    <row r="71" spans="1:5" x14ac:dyDescent="0.25">
      <c r="A71" s="38"/>
      <c r="C71" s="25"/>
      <c r="D71" s="25"/>
      <c r="E71" s="25"/>
    </row>
    <row r="72" spans="1:5" x14ac:dyDescent="0.25">
      <c r="A72" s="38"/>
      <c r="C72" s="25"/>
      <c r="D72" s="25"/>
      <c r="E72" s="25"/>
    </row>
    <row r="73" spans="1:5" x14ac:dyDescent="0.25">
      <c r="A73" s="38"/>
      <c r="C73" s="25"/>
      <c r="D73" s="25"/>
      <c r="E73" s="25"/>
    </row>
    <row r="74" spans="1:5" x14ac:dyDescent="0.25">
      <c r="A74" s="38"/>
      <c r="C74" s="25"/>
      <c r="D74" s="25"/>
      <c r="E74" s="25"/>
    </row>
    <row r="75" spans="1:5" x14ac:dyDescent="0.25">
      <c r="A75" s="38"/>
      <c r="C75" s="25"/>
      <c r="D75" s="25"/>
      <c r="E75" s="25"/>
    </row>
    <row r="76" spans="1:5" x14ac:dyDescent="0.25">
      <c r="A76" s="38"/>
      <c r="C76" s="25"/>
      <c r="D76" s="25"/>
      <c r="E76" s="25"/>
    </row>
    <row r="77" spans="1:5" x14ac:dyDescent="0.25">
      <c r="A77" s="38"/>
      <c r="C77" s="25"/>
      <c r="D77" s="25"/>
      <c r="E77" s="25"/>
    </row>
    <row r="78" spans="1:5" x14ac:dyDescent="0.25">
      <c r="A78" s="38"/>
      <c r="C78" s="25"/>
      <c r="D78" s="25"/>
      <c r="E78" s="25"/>
    </row>
    <row r="79" spans="1:5" x14ac:dyDescent="0.25">
      <c r="A79" s="38"/>
      <c r="C79" s="25"/>
      <c r="D79" s="25"/>
      <c r="E79" s="25"/>
    </row>
    <row r="80" spans="1:5" x14ac:dyDescent="0.25">
      <c r="A80" s="38"/>
      <c r="C80" s="25"/>
      <c r="D80" s="25"/>
      <c r="E80" s="25"/>
    </row>
    <row r="81" spans="1:5" x14ac:dyDescent="0.25">
      <c r="A81" s="38"/>
      <c r="C81" s="25"/>
      <c r="D81" s="25"/>
      <c r="E81" s="25"/>
    </row>
    <row r="82" spans="1:5" x14ac:dyDescent="0.25">
      <c r="A82" s="38"/>
      <c r="C82" s="25"/>
      <c r="D82" s="25"/>
      <c r="E82" s="25"/>
    </row>
    <row r="83" spans="1:5" x14ac:dyDescent="0.25">
      <c r="A83" s="38"/>
      <c r="C83" s="25"/>
      <c r="D83" s="25"/>
      <c r="E83" s="25"/>
    </row>
    <row r="84" spans="1:5" x14ac:dyDescent="0.25">
      <c r="A84" s="38"/>
      <c r="C84" s="25"/>
      <c r="D84" s="25"/>
      <c r="E84" s="25"/>
    </row>
    <row r="85" spans="1:5" x14ac:dyDescent="0.25">
      <c r="A85" s="38"/>
      <c r="C85" s="25"/>
      <c r="D85" s="25"/>
      <c r="E85" s="25"/>
    </row>
    <row r="86" spans="1:5" x14ac:dyDescent="0.25">
      <c r="A86" s="38"/>
      <c r="C86" s="25"/>
      <c r="D86" s="25"/>
      <c r="E86" s="25"/>
    </row>
    <row r="87" spans="1:5" x14ac:dyDescent="0.25">
      <c r="A87" s="38"/>
      <c r="C87" s="25"/>
      <c r="D87" s="25"/>
      <c r="E87" s="25"/>
    </row>
    <row r="88" spans="1:5" x14ac:dyDescent="0.25">
      <c r="A88" s="38"/>
      <c r="C88" s="25"/>
      <c r="D88" s="25"/>
      <c r="E88" s="25"/>
    </row>
    <row r="89" spans="1:5" x14ac:dyDescent="0.25">
      <c r="A89" s="38"/>
      <c r="C89" s="25"/>
      <c r="D89" s="25"/>
      <c r="E89" s="25"/>
    </row>
    <row r="90" spans="1:5" x14ac:dyDescent="0.25">
      <c r="A90" s="38"/>
      <c r="C90" s="25"/>
      <c r="D90" s="25"/>
      <c r="E90" s="25"/>
    </row>
    <row r="91" spans="1:5" x14ac:dyDescent="0.25">
      <c r="A91" s="38"/>
      <c r="C91" s="25"/>
      <c r="D91" s="25"/>
      <c r="E91" s="25"/>
    </row>
    <row r="92" spans="1:5" x14ac:dyDescent="0.25">
      <c r="A92" s="38"/>
      <c r="C92" s="25"/>
      <c r="D92" s="25"/>
      <c r="E92" s="25"/>
    </row>
    <row r="93" spans="1:5" x14ac:dyDescent="0.25">
      <c r="A93" s="38"/>
      <c r="C93" s="25"/>
      <c r="D93" s="25"/>
      <c r="E93" s="25"/>
    </row>
    <row r="94" spans="1:5" x14ac:dyDescent="0.25">
      <c r="A94" s="38"/>
      <c r="C94" s="25"/>
      <c r="D94" s="25"/>
      <c r="E94" s="25"/>
    </row>
    <row r="95" spans="1:5" x14ac:dyDescent="0.25">
      <c r="A95" s="38"/>
      <c r="C95" s="25"/>
      <c r="D95" s="25"/>
      <c r="E95" s="25"/>
    </row>
    <row r="96" spans="1:5" x14ac:dyDescent="0.25">
      <c r="A96" s="38"/>
      <c r="C96" s="25"/>
      <c r="D96" s="25"/>
      <c r="E96" s="25"/>
    </row>
    <row r="97" spans="1:5" x14ac:dyDescent="0.25">
      <c r="A97" s="38"/>
      <c r="C97" s="25"/>
      <c r="D97" s="25"/>
      <c r="E97" s="25"/>
    </row>
    <row r="98" spans="1:5" x14ac:dyDescent="0.25">
      <c r="A98" s="38"/>
      <c r="C98" s="25"/>
      <c r="D98" s="25"/>
      <c r="E98" s="25"/>
    </row>
    <row r="99" spans="1:5" x14ac:dyDescent="0.25">
      <c r="A99" s="38"/>
      <c r="C99" s="25"/>
      <c r="D99" s="25"/>
      <c r="E99" s="25"/>
    </row>
    <row r="100" spans="1:5" x14ac:dyDescent="0.25">
      <c r="A100" s="38"/>
      <c r="C100" s="25"/>
      <c r="D100" s="25"/>
      <c r="E100" s="25"/>
    </row>
    <row r="101" spans="1:5" x14ac:dyDescent="0.25">
      <c r="A101" s="38"/>
      <c r="C101" s="25"/>
      <c r="D101" s="25"/>
      <c r="E101" s="25"/>
    </row>
    <row r="102" spans="1:5" x14ac:dyDescent="0.25">
      <c r="A102" s="38"/>
      <c r="C102" s="25"/>
      <c r="D102" s="25"/>
      <c r="E102" s="25"/>
    </row>
    <row r="103" spans="1:5" x14ac:dyDescent="0.25">
      <c r="A103" s="38"/>
      <c r="C103" s="25"/>
      <c r="D103" s="25"/>
      <c r="E103" s="25"/>
    </row>
    <row r="104" spans="1:5" x14ac:dyDescent="0.25">
      <c r="A104" s="38"/>
      <c r="C104" s="25"/>
      <c r="D104" s="25"/>
      <c r="E104" s="25"/>
    </row>
    <row r="105" spans="1:5" x14ac:dyDescent="0.25">
      <c r="A105" s="38"/>
      <c r="C105" s="25"/>
      <c r="D105" s="25"/>
      <c r="E105" s="25"/>
    </row>
    <row r="106" spans="1:5" x14ac:dyDescent="0.25">
      <c r="A106" s="38"/>
      <c r="C106" s="25"/>
      <c r="D106" s="25"/>
      <c r="E106" s="25"/>
    </row>
    <row r="107" spans="1:5" x14ac:dyDescent="0.25">
      <c r="A107" s="38"/>
      <c r="C107" s="25"/>
      <c r="D107" s="25"/>
      <c r="E107" s="25"/>
    </row>
    <row r="108" spans="1:5" x14ac:dyDescent="0.25">
      <c r="A108" s="38"/>
      <c r="C108" s="25"/>
      <c r="D108" s="25"/>
      <c r="E108" s="25"/>
    </row>
    <row r="109" spans="1:5" x14ac:dyDescent="0.25">
      <c r="A109" s="38"/>
      <c r="C109" s="25"/>
      <c r="D109" s="25"/>
      <c r="E109" s="25"/>
    </row>
    <row r="110" spans="1:5" x14ac:dyDescent="0.25">
      <c r="A110" s="38"/>
      <c r="C110" s="25"/>
      <c r="D110" s="25"/>
      <c r="E110" s="25"/>
    </row>
    <row r="111" spans="1:5" x14ac:dyDescent="0.25">
      <c r="A111" s="38"/>
      <c r="C111" s="25"/>
      <c r="D111" s="25"/>
      <c r="E111" s="25"/>
    </row>
    <row r="112" spans="1:5" x14ac:dyDescent="0.25">
      <c r="A112" s="38"/>
      <c r="C112" s="25"/>
      <c r="D112" s="25"/>
      <c r="E112" s="25"/>
    </row>
    <row r="113" spans="1:5" x14ac:dyDescent="0.25">
      <c r="A113" s="38"/>
      <c r="C113" s="25"/>
      <c r="D113" s="25"/>
      <c r="E113" s="25"/>
    </row>
    <row r="114" spans="1:5" x14ac:dyDescent="0.25">
      <c r="A114" s="38"/>
      <c r="C114" s="25"/>
      <c r="D114" s="25"/>
      <c r="E114" s="25"/>
    </row>
    <row r="115" spans="1:5" x14ac:dyDescent="0.25">
      <c r="A115" s="38"/>
      <c r="C115" s="25"/>
      <c r="D115" s="25"/>
      <c r="E115" s="25"/>
    </row>
    <row r="116" spans="1:5" x14ac:dyDescent="0.25">
      <c r="A116" s="38"/>
      <c r="C116" s="25"/>
      <c r="D116" s="25"/>
      <c r="E116" s="25"/>
    </row>
    <row r="117" spans="1:5" x14ac:dyDescent="0.25">
      <c r="A117" s="38"/>
      <c r="C117" s="25"/>
      <c r="D117" s="25"/>
      <c r="E117" s="25"/>
    </row>
    <row r="118" spans="1:5" x14ac:dyDescent="0.25">
      <c r="A118" s="38"/>
      <c r="C118" s="25"/>
      <c r="D118" s="25"/>
      <c r="E118" s="25"/>
    </row>
    <row r="119" spans="1:5" x14ac:dyDescent="0.25">
      <c r="A119" s="38"/>
      <c r="C119" s="25"/>
      <c r="D119" s="25"/>
      <c r="E119" s="25"/>
    </row>
    <row r="120" spans="1:5" x14ac:dyDescent="0.25">
      <c r="A120" s="38"/>
      <c r="C120" s="25"/>
      <c r="D120" s="25"/>
      <c r="E120" s="25"/>
    </row>
    <row r="121" spans="1:5" x14ac:dyDescent="0.25">
      <c r="A121" s="38"/>
      <c r="C121" s="25"/>
      <c r="D121" s="25"/>
      <c r="E121" s="25"/>
    </row>
    <row r="122" spans="1:5" x14ac:dyDescent="0.25">
      <c r="A122" s="38"/>
      <c r="C122" s="25"/>
      <c r="D122" s="25"/>
      <c r="E122" s="25"/>
    </row>
    <row r="123" spans="1:5" x14ac:dyDescent="0.25">
      <c r="A123" s="38"/>
      <c r="C123" s="25"/>
      <c r="D123" s="25"/>
      <c r="E123" s="25"/>
    </row>
    <row r="124" spans="1:5" x14ac:dyDescent="0.25">
      <c r="A124" s="38"/>
      <c r="C124" s="25"/>
      <c r="D124" s="25"/>
      <c r="E124" s="25"/>
    </row>
    <row r="125" spans="1:5" x14ac:dyDescent="0.25">
      <c r="A125" s="38"/>
      <c r="C125" s="25"/>
      <c r="D125" s="25"/>
      <c r="E125" s="25"/>
    </row>
    <row r="126" spans="1:5" x14ac:dyDescent="0.25">
      <c r="A126" s="38"/>
      <c r="C126" s="25"/>
      <c r="D126" s="25"/>
      <c r="E126" s="25"/>
    </row>
    <row r="127" spans="1:5" x14ac:dyDescent="0.25">
      <c r="A127" s="38"/>
      <c r="C127" s="25"/>
      <c r="D127" s="25"/>
      <c r="E127" s="25"/>
    </row>
    <row r="128" spans="1:5" x14ac:dyDescent="0.25">
      <c r="A128" s="38"/>
      <c r="C128" s="25"/>
      <c r="D128" s="25"/>
      <c r="E128" s="25"/>
    </row>
    <row r="129" spans="1:5" x14ac:dyDescent="0.25">
      <c r="A129" s="38"/>
      <c r="C129" s="25"/>
      <c r="D129" s="25"/>
      <c r="E129" s="25"/>
    </row>
    <row r="130" spans="1:5" x14ac:dyDescent="0.25">
      <c r="A130" s="38"/>
      <c r="C130" s="25"/>
      <c r="D130" s="25"/>
      <c r="E130" s="25"/>
    </row>
    <row r="131" spans="1:5" x14ac:dyDescent="0.25">
      <c r="A131" s="38"/>
      <c r="C131" s="25"/>
      <c r="D131" s="25"/>
      <c r="E131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3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6" width="19.5703125" style="2" customWidth="1"/>
    <col min="7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 t="str">
        <f>Título</f>
        <v>Análise de Conjuntura 2019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Índice!AB30</f>
        <v>Gráfico 22 - Fluxo de usinas de cana no Brasil</v>
      </c>
      <c r="D8" s="59"/>
      <c r="E8" s="59"/>
    </row>
    <row r="9" spans="1:130" x14ac:dyDescent="0.25">
      <c r="C9" s="49"/>
    </row>
    <row r="10" spans="1:130" ht="38.25" x14ac:dyDescent="0.2">
      <c r="A10" s="4" t="s">
        <v>0</v>
      </c>
      <c r="C10" s="45" t="s">
        <v>93</v>
      </c>
      <c r="D10" s="45" t="s">
        <v>94</v>
      </c>
      <c r="E10" s="45" t="s">
        <v>95</v>
      </c>
      <c r="F10" s="70" t="s">
        <v>96</v>
      </c>
    </row>
    <row r="11" spans="1:130" ht="30" x14ac:dyDescent="0.25">
      <c r="B11" s="4"/>
      <c r="C11" s="65" t="s">
        <v>98</v>
      </c>
      <c r="D11" s="65"/>
      <c r="E11" s="65"/>
      <c r="F11" s="71" t="s">
        <v>97</v>
      </c>
    </row>
    <row r="12" spans="1:130" x14ac:dyDescent="0.25">
      <c r="A12" s="2">
        <v>2005</v>
      </c>
      <c r="B12" s="6"/>
      <c r="C12" s="64">
        <v>8</v>
      </c>
      <c r="D12" s="64"/>
      <c r="E12" s="64"/>
      <c r="F12" s="30">
        <v>6.8780000000000001</v>
      </c>
    </row>
    <row r="13" spans="1:130" x14ac:dyDescent="0.25">
      <c r="A13" s="2">
        <v>2006</v>
      </c>
      <c r="B13" s="6"/>
      <c r="C13" s="64">
        <v>24</v>
      </c>
      <c r="D13" s="64"/>
      <c r="E13" s="64"/>
      <c r="F13" s="30">
        <v>51.32</v>
      </c>
    </row>
    <row r="14" spans="1:130" x14ac:dyDescent="0.25">
      <c r="A14" s="2">
        <v>2007</v>
      </c>
      <c r="B14" s="6"/>
      <c r="C14" s="64">
        <v>26</v>
      </c>
      <c r="D14" s="64"/>
      <c r="E14" s="64"/>
      <c r="F14" s="30">
        <v>44.42</v>
      </c>
      <c r="H14" s="18"/>
    </row>
    <row r="15" spans="1:130" x14ac:dyDescent="0.25">
      <c r="A15" s="2">
        <v>2008</v>
      </c>
      <c r="B15" s="6"/>
      <c r="C15" s="64">
        <v>34</v>
      </c>
      <c r="D15" s="64">
        <v>-4</v>
      </c>
      <c r="E15" s="64"/>
      <c r="F15" s="30">
        <v>63.135249999999999</v>
      </c>
    </row>
    <row r="16" spans="1:130" x14ac:dyDescent="0.25">
      <c r="A16" s="2">
        <v>2009</v>
      </c>
      <c r="B16" s="6"/>
      <c r="C16" s="64">
        <v>21</v>
      </c>
      <c r="D16" s="64">
        <v>-5</v>
      </c>
      <c r="E16" s="64"/>
      <c r="F16" s="30">
        <v>54.149000000000001</v>
      </c>
    </row>
    <row r="17" spans="1:6" x14ac:dyDescent="0.25">
      <c r="A17" s="2">
        <v>2010</v>
      </c>
      <c r="B17" s="6"/>
      <c r="C17" s="64">
        <v>13</v>
      </c>
      <c r="D17" s="64">
        <v>-5</v>
      </c>
      <c r="E17" s="64"/>
      <c r="F17" s="30">
        <v>19.187999999999999</v>
      </c>
    </row>
    <row r="18" spans="1:6" x14ac:dyDescent="0.25">
      <c r="A18" s="2">
        <v>2011</v>
      </c>
      <c r="B18" s="6"/>
      <c r="C18" s="64">
        <v>5</v>
      </c>
      <c r="D18" s="64">
        <v>-19</v>
      </c>
      <c r="E18" s="64"/>
      <c r="F18" s="30">
        <v>-8.2479999999999993</v>
      </c>
    </row>
    <row r="19" spans="1:6" x14ac:dyDescent="0.25">
      <c r="A19" s="2">
        <v>2012</v>
      </c>
      <c r="B19" s="6"/>
      <c r="C19" s="64">
        <v>2</v>
      </c>
      <c r="D19" s="64">
        <v>-20</v>
      </c>
      <c r="E19" s="64">
        <v>2</v>
      </c>
      <c r="F19" s="30">
        <v>-19.699100000000001</v>
      </c>
    </row>
    <row r="20" spans="1:6" x14ac:dyDescent="0.25">
      <c r="A20" s="2">
        <v>2013</v>
      </c>
      <c r="B20" s="6"/>
      <c r="C20" s="64">
        <v>3</v>
      </c>
      <c r="D20" s="64">
        <v>-17</v>
      </c>
      <c r="E20" s="64">
        <v>2</v>
      </c>
      <c r="F20" s="30">
        <v>-10.971299999999999</v>
      </c>
    </row>
    <row r="21" spans="1:6" x14ac:dyDescent="0.25">
      <c r="A21" s="2">
        <v>2014</v>
      </c>
      <c r="B21" s="6"/>
      <c r="C21" s="64"/>
      <c r="D21" s="64">
        <v>-15</v>
      </c>
      <c r="E21" s="64">
        <v>2</v>
      </c>
      <c r="F21" s="30">
        <v>-21.885200000000001</v>
      </c>
    </row>
    <row r="22" spans="1:6" x14ac:dyDescent="0.25">
      <c r="A22" s="2">
        <v>2015</v>
      </c>
      <c r="B22" s="6"/>
      <c r="C22" s="64">
        <v>1</v>
      </c>
      <c r="D22" s="64">
        <v>-11</v>
      </c>
      <c r="E22" s="64">
        <v>7</v>
      </c>
      <c r="F22" s="30">
        <v>1.45</v>
      </c>
    </row>
    <row r="23" spans="1:6" x14ac:dyDescent="0.25">
      <c r="A23" s="2">
        <v>2016</v>
      </c>
      <c r="C23" s="64">
        <v>2</v>
      </c>
      <c r="D23" s="64">
        <v>0</v>
      </c>
      <c r="E23" s="64">
        <v>3</v>
      </c>
      <c r="F23" s="30">
        <v>6.4530000000000003</v>
      </c>
    </row>
    <row r="24" spans="1:6" x14ac:dyDescent="0.25">
      <c r="A24" s="2">
        <v>2017</v>
      </c>
      <c r="C24" s="64"/>
      <c r="D24" s="64">
        <v>-15</v>
      </c>
      <c r="E24" s="64">
        <v>3</v>
      </c>
      <c r="F24" s="30">
        <v>-20.921240000000001</v>
      </c>
    </row>
    <row r="25" spans="1:6" x14ac:dyDescent="0.25">
      <c r="A25" s="2">
        <v>2018</v>
      </c>
      <c r="C25" s="64"/>
      <c r="D25" s="64">
        <v>-1</v>
      </c>
      <c r="E25" s="64">
        <v>4</v>
      </c>
      <c r="F25" s="30">
        <v>5.7549999999999999</v>
      </c>
    </row>
    <row r="26" spans="1:6" x14ac:dyDescent="0.25">
      <c r="A26" s="2">
        <v>2019</v>
      </c>
      <c r="C26" s="64"/>
      <c r="D26" s="64">
        <v>-2</v>
      </c>
      <c r="E26" s="64">
        <v>1</v>
      </c>
      <c r="F26" s="30">
        <v>-6</v>
      </c>
    </row>
    <row r="27" spans="1:6" x14ac:dyDescent="0.25">
      <c r="A27" s="38"/>
      <c r="C27" s="25"/>
      <c r="D27" s="25"/>
      <c r="E27" s="25"/>
    </row>
    <row r="28" spans="1:6" x14ac:dyDescent="0.25">
      <c r="A28" s="38"/>
      <c r="B28" s="141" t="s">
        <v>263</v>
      </c>
      <c r="C28" s="25"/>
      <c r="D28" s="25"/>
      <c r="E28" s="25"/>
    </row>
    <row r="29" spans="1:6" x14ac:dyDescent="0.25">
      <c r="A29" s="38"/>
      <c r="B29" s="141" t="s">
        <v>272</v>
      </c>
      <c r="C29" s="25"/>
      <c r="D29" s="25"/>
      <c r="E29" s="25"/>
    </row>
    <row r="30" spans="1:6" x14ac:dyDescent="0.25">
      <c r="A30" s="38"/>
      <c r="B30" s="141" t="s">
        <v>284</v>
      </c>
      <c r="C30" s="25"/>
      <c r="D30" s="25"/>
      <c r="E30" s="25"/>
    </row>
    <row r="31" spans="1:6" x14ac:dyDescent="0.25">
      <c r="A31" s="38"/>
      <c r="C31" s="25"/>
      <c r="D31" s="25"/>
      <c r="E31" s="25"/>
    </row>
    <row r="32" spans="1:6" x14ac:dyDescent="0.25">
      <c r="A32" s="38"/>
      <c r="C32" s="25"/>
      <c r="D32" s="25"/>
      <c r="E32" s="25"/>
    </row>
    <row r="33" spans="1:5" x14ac:dyDescent="0.25">
      <c r="A33" s="38"/>
      <c r="C33" s="25"/>
      <c r="D33" s="25"/>
      <c r="E33" s="25"/>
    </row>
    <row r="34" spans="1:5" x14ac:dyDescent="0.25">
      <c r="A34" s="38"/>
      <c r="C34" s="25"/>
      <c r="D34" s="25"/>
      <c r="E34" s="25"/>
    </row>
    <row r="35" spans="1:5" x14ac:dyDescent="0.25">
      <c r="A35" s="38"/>
      <c r="C35" s="25"/>
      <c r="D35" s="25"/>
      <c r="E35" s="25"/>
    </row>
    <row r="36" spans="1:5" x14ac:dyDescent="0.25">
      <c r="A36" s="38"/>
      <c r="C36" s="25"/>
      <c r="D36" s="25"/>
      <c r="E36" s="25"/>
    </row>
    <row r="37" spans="1:5" x14ac:dyDescent="0.25">
      <c r="A37" s="38"/>
      <c r="C37" s="25"/>
      <c r="D37" s="25"/>
      <c r="E37" s="25"/>
    </row>
    <row r="38" spans="1:5" x14ac:dyDescent="0.25">
      <c r="A38" s="38"/>
      <c r="C38" s="25"/>
      <c r="D38" s="25"/>
      <c r="E38" s="25"/>
    </row>
    <row r="39" spans="1:5" x14ac:dyDescent="0.25">
      <c r="A39" s="38"/>
      <c r="C39" s="25"/>
      <c r="D39" s="25"/>
      <c r="E39" s="25"/>
    </row>
    <row r="40" spans="1:5" x14ac:dyDescent="0.25">
      <c r="A40" s="38"/>
      <c r="C40" s="25"/>
      <c r="D40" s="25"/>
      <c r="E40" s="25"/>
    </row>
    <row r="41" spans="1:5" x14ac:dyDescent="0.25">
      <c r="A41" s="38"/>
      <c r="C41" s="25"/>
      <c r="D41" s="25"/>
      <c r="E41" s="25"/>
    </row>
    <row r="42" spans="1:5" x14ac:dyDescent="0.25">
      <c r="A42" s="38"/>
      <c r="C42" s="25"/>
      <c r="D42" s="25"/>
      <c r="E42" s="25"/>
    </row>
    <row r="43" spans="1:5" x14ac:dyDescent="0.25">
      <c r="A43" s="38"/>
      <c r="C43" s="25"/>
      <c r="D43" s="25"/>
      <c r="E43" s="25"/>
    </row>
    <row r="44" spans="1:5" x14ac:dyDescent="0.25">
      <c r="A44" s="38"/>
      <c r="C44" s="25"/>
      <c r="D44" s="25"/>
      <c r="E44" s="25"/>
    </row>
    <row r="45" spans="1:5" x14ac:dyDescent="0.25">
      <c r="A45" s="38"/>
      <c r="C45" s="25"/>
      <c r="D45" s="25"/>
      <c r="E45" s="25"/>
    </row>
    <row r="46" spans="1:5" x14ac:dyDescent="0.25">
      <c r="A46" s="38"/>
      <c r="C46" s="25"/>
      <c r="D46" s="25"/>
      <c r="E46" s="25"/>
    </row>
    <row r="47" spans="1:5" x14ac:dyDescent="0.25">
      <c r="A47" s="38"/>
      <c r="C47" s="25"/>
      <c r="D47" s="25"/>
      <c r="E47" s="25"/>
    </row>
    <row r="48" spans="1:5" x14ac:dyDescent="0.25">
      <c r="A48" s="38"/>
      <c r="C48" s="25"/>
      <c r="D48" s="25"/>
      <c r="E48" s="25"/>
    </row>
    <row r="49" spans="1:5" x14ac:dyDescent="0.25">
      <c r="A49" s="38"/>
      <c r="C49" s="25"/>
      <c r="D49" s="25"/>
      <c r="E49" s="25"/>
    </row>
    <row r="50" spans="1:5" x14ac:dyDescent="0.25">
      <c r="A50" s="38"/>
      <c r="C50" s="25"/>
      <c r="D50" s="25"/>
      <c r="E50" s="25"/>
    </row>
    <row r="51" spans="1:5" x14ac:dyDescent="0.25">
      <c r="A51" s="38"/>
      <c r="C51" s="25"/>
      <c r="D51" s="25"/>
      <c r="E51" s="25"/>
    </row>
    <row r="52" spans="1:5" x14ac:dyDescent="0.25">
      <c r="A52" s="38"/>
      <c r="C52" s="25"/>
      <c r="D52" s="25"/>
      <c r="E52" s="25"/>
    </row>
    <row r="53" spans="1:5" x14ac:dyDescent="0.25">
      <c r="A53" s="38"/>
      <c r="C53" s="25"/>
      <c r="D53" s="25"/>
      <c r="E53" s="25"/>
    </row>
    <row r="54" spans="1:5" x14ac:dyDescent="0.25">
      <c r="A54" s="38"/>
      <c r="C54" s="25"/>
      <c r="D54" s="25"/>
      <c r="E54" s="25"/>
    </row>
    <row r="55" spans="1:5" x14ac:dyDescent="0.25">
      <c r="A55" s="38"/>
      <c r="C55" s="25"/>
      <c r="D55" s="25"/>
      <c r="E55" s="25"/>
    </row>
    <row r="56" spans="1:5" x14ac:dyDescent="0.25">
      <c r="A56" s="38"/>
      <c r="C56" s="25"/>
      <c r="D56" s="25"/>
      <c r="E56" s="25"/>
    </row>
    <row r="57" spans="1:5" x14ac:dyDescent="0.25">
      <c r="A57" s="38"/>
      <c r="C57" s="25"/>
      <c r="D57" s="25"/>
      <c r="E57" s="25"/>
    </row>
    <row r="58" spans="1:5" x14ac:dyDescent="0.25">
      <c r="A58" s="38"/>
      <c r="C58" s="25"/>
      <c r="D58" s="25"/>
      <c r="E58" s="25"/>
    </row>
    <row r="59" spans="1:5" x14ac:dyDescent="0.25">
      <c r="A59" s="38"/>
      <c r="C59" s="25"/>
      <c r="D59" s="25"/>
      <c r="E59" s="25"/>
    </row>
    <row r="60" spans="1:5" x14ac:dyDescent="0.25">
      <c r="A60" s="38"/>
      <c r="C60" s="25"/>
      <c r="D60" s="25"/>
      <c r="E60" s="25"/>
    </row>
    <row r="61" spans="1:5" x14ac:dyDescent="0.25">
      <c r="A61" s="38"/>
      <c r="C61" s="25"/>
      <c r="D61" s="25"/>
      <c r="E61" s="25"/>
    </row>
    <row r="62" spans="1:5" x14ac:dyDescent="0.25">
      <c r="A62" s="38"/>
      <c r="C62" s="25"/>
      <c r="D62" s="25"/>
      <c r="E62" s="25"/>
    </row>
    <row r="63" spans="1:5" x14ac:dyDescent="0.25">
      <c r="A63" s="38"/>
      <c r="C63" s="25"/>
      <c r="D63" s="25"/>
      <c r="E63" s="25"/>
    </row>
    <row r="64" spans="1:5" x14ac:dyDescent="0.25">
      <c r="A64" s="38"/>
      <c r="C64" s="25"/>
      <c r="D64" s="25"/>
      <c r="E64" s="25"/>
    </row>
    <row r="65" spans="1:5" x14ac:dyDescent="0.25">
      <c r="A65" s="38"/>
      <c r="C65" s="25"/>
      <c r="D65" s="25"/>
      <c r="E65" s="25"/>
    </row>
    <row r="66" spans="1:5" x14ac:dyDescent="0.25">
      <c r="A66" s="38"/>
      <c r="C66" s="25"/>
      <c r="D66" s="25"/>
      <c r="E66" s="25"/>
    </row>
    <row r="67" spans="1:5" x14ac:dyDescent="0.25">
      <c r="A67" s="38"/>
      <c r="C67" s="25"/>
      <c r="D67" s="25"/>
      <c r="E67" s="25"/>
    </row>
    <row r="68" spans="1:5" x14ac:dyDescent="0.25">
      <c r="A68" s="38"/>
      <c r="C68" s="25"/>
      <c r="D68" s="25"/>
      <c r="E68" s="25"/>
    </row>
    <row r="69" spans="1:5" x14ac:dyDescent="0.25">
      <c r="A69" s="38"/>
      <c r="C69" s="25"/>
      <c r="D69" s="25"/>
      <c r="E69" s="25"/>
    </row>
    <row r="70" spans="1:5" x14ac:dyDescent="0.25">
      <c r="A70" s="38"/>
      <c r="C70" s="25"/>
      <c r="D70" s="25"/>
      <c r="E70" s="25"/>
    </row>
    <row r="71" spans="1:5" x14ac:dyDescent="0.25">
      <c r="A71" s="38"/>
      <c r="C71" s="25"/>
      <c r="D71" s="25"/>
      <c r="E71" s="25"/>
    </row>
    <row r="72" spans="1:5" x14ac:dyDescent="0.25">
      <c r="A72" s="38"/>
      <c r="C72" s="25"/>
      <c r="D72" s="25"/>
      <c r="E72" s="25"/>
    </row>
    <row r="73" spans="1:5" x14ac:dyDescent="0.25">
      <c r="A73" s="38"/>
      <c r="C73" s="25"/>
      <c r="D73" s="25"/>
      <c r="E73" s="25"/>
    </row>
    <row r="74" spans="1:5" x14ac:dyDescent="0.25">
      <c r="A74" s="38"/>
      <c r="C74" s="25"/>
      <c r="D74" s="25"/>
      <c r="E74" s="25"/>
    </row>
    <row r="75" spans="1:5" x14ac:dyDescent="0.25">
      <c r="A75" s="38"/>
      <c r="C75" s="25"/>
      <c r="D75" s="25"/>
      <c r="E75" s="25"/>
    </row>
    <row r="76" spans="1:5" x14ac:dyDescent="0.25">
      <c r="A76" s="38"/>
      <c r="C76" s="25"/>
      <c r="D76" s="25"/>
      <c r="E76" s="25"/>
    </row>
    <row r="77" spans="1:5" x14ac:dyDescent="0.25">
      <c r="A77" s="38"/>
      <c r="C77" s="25"/>
      <c r="D77" s="25"/>
      <c r="E77" s="25"/>
    </row>
    <row r="78" spans="1:5" x14ac:dyDescent="0.25">
      <c r="A78" s="38"/>
      <c r="C78" s="25"/>
      <c r="D78" s="25"/>
      <c r="E78" s="25"/>
    </row>
    <row r="79" spans="1:5" x14ac:dyDescent="0.25">
      <c r="A79" s="38"/>
      <c r="C79" s="25"/>
      <c r="D79" s="25"/>
      <c r="E79" s="25"/>
    </row>
    <row r="80" spans="1:5" x14ac:dyDescent="0.25">
      <c r="A80" s="38"/>
      <c r="C80" s="25"/>
      <c r="D80" s="25"/>
      <c r="E80" s="25"/>
    </row>
    <row r="81" spans="1:5" x14ac:dyDescent="0.25">
      <c r="A81" s="38"/>
      <c r="C81" s="25"/>
      <c r="D81" s="25"/>
      <c r="E81" s="25"/>
    </row>
    <row r="82" spans="1:5" x14ac:dyDescent="0.25">
      <c r="A82" s="38"/>
      <c r="C82" s="25"/>
      <c r="D82" s="25"/>
      <c r="E82" s="25"/>
    </row>
    <row r="83" spans="1:5" x14ac:dyDescent="0.25">
      <c r="A83" s="38"/>
      <c r="C83" s="25"/>
      <c r="D83" s="25"/>
      <c r="E83" s="25"/>
    </row>
    <row r="84" spans="1:5" x14ac:dyDescent="0.25">
      <c r="A84" s="38"/>
      <c r="C84" s="25"/>
      <c r="D84" s="25"/>
      <c r="E84" s="25"/>
    </row>
    <row r="85" spans="1:5" x14ac:dyDescent="0.25">
      <c r="A85" s="38"/>
      <c r="C85" s="25"/>
      <c r="D85" s="25"/>
      <c r="E85" s="25"/>
    </row>
    <row r="86" spans="1:5" x14ac:dyDescent="0.25">
      <c r="A86" s="38"/>
      <c r="C86" s="25"/>
      <c r="D86" s="25"/>
      <c r="E86" s="25"/>
    </row>
    <row r="87" spans="1:5" x14ac:dyDescent="0.25">
      <c r="A87" s="38"/>
      <c r="C87" s="25"/>
      <c r="D87" s="25"/>
      <c r="E87" s="25"/>
    </row>
    <row r="88" spans="1:5" x14ac:dyDescent="0.25">
      <c r="A88" s="38"/>
      <c r="C88" s="25"/>
      <c r="D88" s="25"/>
      <c r="E88" s="25"/>
    </row>
    <row r="89" spans="1:5" x14ac:dyDescent="0.25">
      <c r="A89" s="38"/>
      <c r="C89" s="25"/>
      <c r="D89" s="25"/>
      <c r="E89" s="25"/>
    </row>
    <row r="90" spans="1:5" x14ac:dyDescent="0.25">
      <c r="A90" s="38"/>
      <c r="C90" s="25"/>
      <c r="D90" s="25"/>
      <c r="E90" s="25"/>
    </row>
    <row r="91" spans="1:5" x14ac:dyDescent="0.25">
      <c r="A91" s="38"/>
      <c r="C91" s="25"/>
      <c r="D91" s="25"/>
      <c r="E91" s="25"/>
    </row>
    <row r="92" spans="1:5" x14ac:dyDescent="0.25">
      <c r="A92" s="38"/>
      <c r="C92" s="25"/>
      <c r="D92" s="25"/>
      <c r="E92" s="25"/>
    </row>
    <row r="93" spans="1:5" x14ac:dyDescent="0.25">
      <c r="A93" s="38"/>
      <c r="C93" s="25"/>
      <c r="D93" s="25"/>
      <c r="E93" s="25"/>
    </row>
    <row r="94" spans="1:5" x14ac:dyDescent="0.25">
      <c r="A94" s="38"/>
      <c r="C94" s="25"/>
      <c r="D94" s="25"/>
      <c r="E94" s="25"/>
    </row>
    <row r="95" spans="1:5" x14ac:dyDescent="0.25">
      <c r="A95" s="38"/>
      <c r="C95" s="25"/>
      <c r="D95" s="25"/>
      <c r="E95" s="25"/>
    </row>
    <row r="96" spans="1:5" x14ac:dyDescent="0.25">
      <c r="A96" s="38"/>
      <c r="C96" s="25"/>
      <c r="D96" s="25"/>
      <c r="E96" s="25"/>
    </row>
    <row r="97" spans="1:5" x14ac:dyDescent="0.25">
      <c r="A97" s="38"/>
      <c r="C97" s="25"/>
      <c r="D97" s="25"/>
      <c r="E97" s="25"/>
    </row>
    <row r="98" spans="1:5" x14ac:dyDescent="0.25">
      <c r="A98" s="38"/>
      <c r="C98" s="25"/>
      <c r="D98" s="25"/>
      <c r="E98" s="25"/>
    </row>
    <row r="99" spans="1:5" x14ac:dyDescent="0.25">
      <c r="A99" s="38"/>
      <c r="C99" s="25"/>
      <c r="D99" s="25"/>
      <c r="E99" s="25"/>
    </row>
    <row r="100" spans="1:5" x14ac:dyDescent="0.25">
      <c r="A100" s="38"/>
      <c r="C100" s="25"/>
      <c r="D100" s="25"/>
      <c r="E100" s="25"/>
    </row>
    <row r="101" spans="1:5" x14ac:dyDescent="0.25">
      <c r="A101" s="38"/>
      <c r="C101" s="25"/>
      <c r="D101" s="25"/>
      <c r="E101" s="25"/>
    </row>
    <row r="102" spans="1:5" x14ac:dyDescent="0.25">
      <c r="A102" s="38"/>
      <c r="C102" s="25"/>
      <c r="D102" s="25"/>
      <c r="E102" s="25"/>
    </row>
    <row r="103" spans="1:5" x14ac:dyDescent="0.25">
      <c r="A103" s="38"/>
      <c r="C103" s="25"/>
      <c r="D103" s="25"/>
      <c r="E103" s="25"/>
    </row>
    <row r="104" spans="1:5" x14ac:dyDescent="0.25">
      <c r="A104" s="38"/>
      <c r="C104" s="25"/>
      <c r="D104" s="25"/>
      <c r="E104" s="25"/>
    </row>
    <row r="105" spans="1:5" x14ac:dyDescent="0.25">
      <c r="A105" s="38"/>
      <c r="C105" s="25"/>
      <c r="D105" s="25"/>
      <c r="E105" s="25"/>
    </row>
    <row r="106" spans="1:5" x14ac:dyDescent="0.25">
      <c r="A106" s="38"/>
      <c r="C106" s="25"/>
      <c r="D106" s="25"/>
      <c r="E106" s="25"/>
    </row>
    <row r="107" spans="1:5" x14ac:dyDescent="0.25">
      <c r="A107" s="38"/>
      <c r="C107" s="25"/>
      <c r="D107" s="25"/>
      <c r="E107" s="25"/>
    </row>
    <row r="108" spans="1:5" x14ac:dyDescent="0.25">
      <c r="A108" s="38"/>
      <c r="C108" s="25"/>
      <c r="D108" s="25"/>
      <c r="E108" s="25"/>
    </row>
    <row r="109" spans="1:5" x14ac:dyDescent="0.25">
      <c r="A109" s="38"/>
      <c r="C109" s="25"/>
      <c r="D109" s="25"/>
      <c r="E109" s="25"/>
    </row>
    <row r="110" spans="1:5" x14ac:dyDescent="0.25">
      <c r="A110" s="38"/>
      <c r="C110" s="25"/>
      <c r="D110" s="25"/>
      <c r="E110" s="25"/>
    </row>
    <row r="111" spans="1:5" x14ac:dyDescent="0.25">
      <c r="A111" s="38"/>
      <c r="C111" s="25"/>
      <c r="D111" s="25"/>
      <c r="E111" s="25"/>
    </row>
    <row r="112" spans="1:5" x14ac:dyDescent="0.25">
      <c r="A112" s="38"/>
      <c r="C112" s="25"/>
      <c r="D112" s="25"/>
      <c r="E112" s="25"/>
    </row>
    <row r="113" spans="1:5" x14ac:dyDescent="0.25">
      <c r="A113" s="38"/>
      <c r="C113" s="25"/>
      <c r="D113" s="25"/>
      <c r="E113" s="25"/>
    </row>
    <row r="114" spans="1:5" x14ac:dyDescent="0.25">
      <c r="A114" s="38"/>
      <c r="C114" s="25"/>
      <c r="D114" s="25"/>
      <c r="E114" s="25"/>
    </row>
    <row r="115" spans="1:5" x14ac:dyDescent="0.25">
      <c r="A115" s="38"/>
      <c r="C115" s="25"/>
      <c r="D115" s="25"/>
      <c r="E115" s="25"/>
    </row>
    <row r="116" spans="1:5" x14ac:dyDescent="0.25">
      <c r="A116" s="38"/>
      <c r="C116" s="25"/>
      <c r="D116" s="25"/>
      <c r="E116" s="25"/>
    </row>
    <row r="117" spans="1:5" x14ac:dyDescent="0.25">
      <c r="A117" s="38"/>
      <c r="C117" s="25"/>
      <c r="D117" s="25"/>
      <c r="E117" s="25"/>
    </row>
    <row r="118" spans="1:5" x14ac:dyDescent="0.25">
      <c r="A118" s="38"/>
      <c r="C118" s="25"/>
      <c r="D118" s="25"/>
      <c r="E118" s="25"/>
    </row>
    <row r="119" spans="1:5" x14ac:dyDescent="0.25">
      <c r="A119" s="38"/>
      <c r="C119" s="25"/>
      <c r="D119" s="25"/>
      <c r="E119" s="25"/>
    </row>
    <row r="120" spans="1:5" x14ac:dyDescent="0.25">
      <c r="A120" s="38"/>
      <c r="C120" s="25"/>
      <c r="D120" s="25"/>
      <c r="E120" s="25"/>
    </row>
    <row r="121" spans="1:5" x14ac:dyDescent="0.25">
      <c r="A121" s="38"/>
      <c r="C121" s="25"/>
      <c r="D121" s="25"/>
      <c r="E121" s="25"/>
    </row>
    <row r="122" spans="1:5" x14ac:dyDescent="0.25">
      <c r="A122" s="38"/>
      <c r="C122" s="25"/>
      <c r="D122" s="25"/>
      <c r="E122" s="25"/>
    </row>
    <row r="123" spans="1:5" x14ac:dyDescent="0.25">
      <c r="A123" s="38"/>
      <c r="C123" s="25"/>
      <c r="D123" s="25"/>
      <c r="E123" s="25"/>
    </row>
    <row r="124" spans="1:5" x14ac:dyDescent="0.25">
      <c r="A124" s="38"/>
      <c r="C124" s="25"/>
      <c r="D124" s="25"/>
      <c r="E124" s="25"/>
    </row>
    <row r="125" spans="1:5" x14ac:dyDescent="0.25">
      <c r="A125" s="38"/>
      <c r="C125" s="25"/>
      <c r="D125" s="25"/>
      <c r="E125" s="25"/>
    </row>
    <row r="126" spans="1:5" x14ac:dyDescent="0.25">
      <c r="A126" s="38"/>
      <c r="C126" s="25"/>
      <c r="D126" s="25"/>
      <c r="E126" s="25"/>
    </row>
    <row r="127" spans="1:5" x14ac:dyDescent="0.25">
      <c r="A127" s="38"/>
      <c r="C127" s="25"/>
      <c r="D127" s="25"/>
      <c r="E127" s="25"/>
    </row>
    <row r="128" spans="1:5" x14ac:dyDescent="0.25">
      <c r="A128" s="38"/>
      <c r="C128" s="25"/>
      <c r="D128" s="25"/>
      <c r="E128" s="25"/>
    </row>
    <row r="129" spans="1:5" x14ac:dyDescent="0.25">
      <c r="A129" s="38"/>
      <c r="C129" s="25"/>
      <c r="D129" s="25"/>
      <c r="E129" s="25"/>
    </row>
    <row r="130" spans="1:5" x14ac:dyDescent="0.25">
      <c r="A130" s="38"/>
      <c r="C130" s="25"/>
      <c r="D130" s="25"/>
      <c r="E130" s="25"/>
    </row>
    <row r="131" spans="1:5" x14ac:dyDescent="0.25">
      <c r="A131" s="38"/>
      <c r="C131" s="25"/>
      <c r="D131" s="25"/>
      <c r="E131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4.85546875" style="121" bestFit="1" customWidth="1"/>
    <col min="2" max="2" width="8.7109375" style="2" customWidth="1"/>
    <col min="3" max="8" width="14.140625" style="2" customWidth="1"/>
    <col min="9" max="12" width="9.140625" style="2"/>
    <col min="13" max="13" width="10" style="2" bestFit="1" customWidth="1"/>
    <col min="14" max="16384" width="9.140625" style="2"/>
  </cols>
  <sheetData>
    <row r="1" spans="1:130" x14ac:dyDescent="0.25">
      <c r="A1" s="120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A5" s="122"/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62" t="str">
        <f>Índice!AB34</f>
        <v>Gráfico 23 – Evolução da capacidade instalada de produção de etanol no Brasil</v>
      </c>
      <c r="D8" s="131"/>
    </row>
    <row r="9" spans="1:130" x14ac:dyDescent="0.25">
      <c r="C9" s="113"/>
    </row>
    <row r="10" spans="1:130" x14ac:dyDescent="0.25">
      <c r="A10" s="123" t="s">
        <v>0</v>
      </c>
      <c r="C10" s="112" t="s">
        <v>46</v>
      </c>
      <c r="D10" s="112" t="s">
        <v>47</v>
      </c>
    </row>
    <row r="11" spans="1:130" x14ac:dyDescent="0.25">
      <c r="B11" s="4"/>
      <c r="C11" s="52" t="s">
        <v>250</v>
      </c>
      <c r="D11" s="52"/>
    </row>
    <row r="12" spans="1:130" x14ac:dyDescent="0.25">
      <c r="A12" s="69">
        <v>2013</v>
      </c>
      <c r="B12" s="6"/>
      <c r="C12" s="64">
        <v>104</v>
      </c>
      <c r="D12" s="64">
        <v>205</v>
      </c>
      <c r="E12" s="18"/>
      <c r="F12" s="67"/>
      <c r="H12" s="18"/>
    </row>
    <row r="13" spans="1:130" x14ac:dyDescent="0.25">
      <c r="A13" s="69">
        <v>2014</v>
      </c>
      <c r="B13" s="6"/>
      <c r="C13" s="64">
        <v>106</v>
      </c>
      <c r="D13" s="64">
        <v>206</v>
      </c>
      <c r="E13" s="18"/>
      <c r="F13" s="67"/>
    </row>
    <row r="14" spans="1:130" x14ac:dyDescent="0.25">
      <c r="A14" s="69">
        <v>2015</v>
      </c>
      <c r="B14" s="6"/>
      <c r="C14" s="64">
        <v>116</v>
      </c>
      <c r="D14" s="64">
        <v>213</v>
      </c>
      <c r="F14" s="18"/>
      <c r="G14" s="67"/>
    </row>
    <row r="15" spans="1:130" x14ac:dyDescent="0.25">
      <c r="A15" s="69">
        <v>2016</v>
      </c>
      <c r="B15" s="6"/>
      <c r="C15" s="64">
        <v>120</v>
      </c>
      <c r="D15" s="64">
        <v>219</v>
      </c>
      <c r="G15" s="67"/>
    </row>
    <row r="16" spans="1:130" x14ac:dyDescent="0.25">
      <c r="A16" s="69">
        <v>2017</v>
      </c>
      <c r="B16" s="6"/>
      <c r="C16" s="64">
        <v>128</v>
      </c>
      <c r="D16" s="64">
        <v>237</v>
      </c>
      <c r="G16" s="67"/>
    </row>
    <row r="17" spans="1:12" x14ac:dyDescent="0.25">
      <c r="A17" s="69">
        <v>2018</v>
      </c>
      <c r="B17" s="6"/>
      <c r="C17" s="69">
        <v>126</v>
      </c>
      <c r="D17" s="69">
        <v>233</v>
      </c>
    </row>
    <row r="18" spans="1:12" x14ac:dyDescent="0.25">
      <c r="A18" s="69">
        <v>2019</v>
      </c>
      <c r="B18" s="6"/>
      <c r="C18" s="69">
        <v>130</v>
      </c>
      <c r="D18" s="69">
        <v>237</v>
      </c>
    </row>
    <row r="19" spans="1:12" x14ac:dyDescent="0.25">
      <c r="A19" s="38"/>
      <c r="B19" s="6"/>
      <c r="C19" s="25"/>
      <c r="D19" s="109"/>
    </row>
    <row r="20" spans="1:12" x14ac:dyDescent="0.25">
      <c r="A20" s="38"/>
      <c r="B20" s="140" t="s">
        <v>263</v>
      </c>
      <c r="C20" s="25"/>
      <c r="D20" s="109"/>
    </row>
    <row r="21" spans="1:12" x14ac:dyDescent="0.25">
      <c r="A21" s="38"/>
      <c r="B21" s="140" t="s">
        <v>285</v>
      </c>
      <c r="C21" s="25"/>
      <c r="D21" s="109"/>
      <c r="J21" s="67"/>
    </row>
    <row r="22" spans="1:12" x14ac:dyDescent="0.25">
      <c r="A22" s="38"/>
      <c r="B22" s="6"/>
      <c r="C22" s="25"/>
      <c r="D22" s="109"/>
    </row>
    <row r="23" spans="1:12" x14ac:dyDescent="0.25">
      <c r="A23" s="38"/>
      <c r="C23" s="25"/>
      <c r="D23" s="109"/>
      <c r="L23" s="25"/>
    </row>
    <row r="24" spans="1:12" x14ac:dyDescent="0.25">
      <c r="A24" s="38"/>
      <c r="C24" s="25"/>
      <c r="D24" s="25"/>
    </row>
    <row r="25" spans="1:12" x14ac:dyDescent="0.25">
      <c r="A25" s="38"/>
      <c r="C25" s="25"/>
      <c r="D25" s="25"/>
    </row>
    <row r="26" spans="1:12" x14ac:dyDescent="0.25">
      <c r="A26" s="38"/>
      <c r="C26" s="25"/>
      <c r="D26" s="25"/>
    </row>
    <row r="27" spans="1:12" x14ac:dyDescent="0.25">
      <c r="A27" s="38"/>
      <c r="C27" s="25"/>
      <c r="D27" s="25"/>
    </row>
    <row r="28" spans="1:12" x14ac:dyDescent="0.25">
      <c r="A28" s="38"/>
      <c r="C28" s="25"/>
      <c r="D28" s="25"/>
    </row>
    <row r="29" spans="1:12" x14ac:dyDescent="0.25">
      <c r="A29" s="38"/>
      <c r="C29" s="25"/>
      <c r="D29" s="25"/>
    </row>
    <row r="30" spans="1:12" x14ac:dyDescent="0.25">
      <c r="A30" s="38"/>
      <c r="C30" s="25"/>
      <c r="D30" s="25"/>
    </row>
    <row r="31" spans="1:12" x14ac:dyDescent="0.25">
      <c r="A31" s="38"/>
      <c r="C31" s="25"/>
      <c r="D31" s="25"/>
    </row>
    <row r="32" spans="1:12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69"/>
      <c r="C36" s="25"/>
      <c r="D36" s="25"/>
    </row>
    <row r="37" spans="1:4" x14ac:dyDescent="0.25">
      <c r="A37" s="69"/>
      <c r="C37" s="25"/>
      <c r="D37" s="25"/>
    </row>
    <row r="38" spans="1:4" x14ac:dyDescent="0.25">
      <c r="A38" s="69"/>
      <c r="C38" s="25"/>
      <c r="D38" s="25"/>
    </row>
    <row r="39" spans="1:4" x14ac:dyDescent="0.25">
      <c r="A39" s="69"/>
      <c r="C39" s="25"/>
      <c r="D39" s="25"/>
    </row>
    <row r="40" spans="1:4" x14ac:dyDescent="0.25">
      <c r="A40" s="69"/>
      <c r="C40" s="25"/>
      <c r="D40" s="25"/>
    </row>
    <row r="41" spans="1:4" x14ac:dyDescent="0.25">
      <c r="A41" s="69"/>
      <c r="C41" s="25"/>
      <c r="D41" s="25"/>
    </row>
    <row r="42" spans="1:4" x14ac:dyDescent="0.25">
      <c r="A42" s="69"/>
      <c r="C42" s="25"/>
      <c r="D42" s="25"/>
    </row>
    <row r="43" spans="1:4" x14ac:dyDescent="0.25">
      <c r="A43" s="69"/>
      <c r="C43" s="25"/>
      <c r="D43" s="25"/>
    </row>
    <row r="44" spans="1:4" x14ac:dyDescent="0.25">
      <c r="A44" s="69"/>
      <c r="C44" s="25"/>
      <c r="D44" s="25"/>
    </row>
    <row r="45" spans="1:4" x14ac:dyDescent="0.25">
      <c r="A45" s="69"/>
      <c r="C45" s="25"/>
      <c r="D45" s="25"/>
    </row>
    <row r="46" spans="1:4" x14ac:dyDescent="0.25">
      <c r="A46" s="69"/>
      <c r="C46" s="25"/>
      <c r="D46" s="25"/>
    </row>
    <row r="47" spans="1:4" x14ac:dyDescent="0.25">
      <c r="A47" s="69"/>
      <c r="C47" s="25"/>
      <c r="D47" s="25"/>
    </row>
    <row r="48" spans="1:4" x14ac:dyDescent="0.25">
      <c r="A48" s="69"/>
      <c r="C48" s="25"/>
      <c r="D48" s="25"/>
    </row>
    <row r="49" spans="1:4" x14ac:dyDescent="0.25">
      <c r="A49" s="69"/>
      <c r="C49" s="25"/>
      <c r="D49" s="25"/>
    </row>
    <row r="50" spans="1:4" x14ac:dyDescent="0.25">
      <c r="A50" s="69"/>
      <c r="C50" s="25"/>
      <c r="D50" s="25"/>
    </row>
    <row r="51" spans="1:4" x14ac:dyDescent="0.25">
      <c r="A51" s="69"/>
      <c r="C51" s="25"/>
      <c r="D51" s="25"/>
    </row>
    <row r="52" spans="1:4" x14ac:dyDescent="0.25">
      <c r="A52" s="69"/>
      <c r="C52" s="25"/>
      <c r="D52" s="25"/>
    </row>
    <row r="53" spans="1:4" x14ac:dyDescent="0.25">
      <c r="A53" s="69"/>
      <c r="C53" s="25"/>
      <c r="D53" s="25"/>
    </row>
    <row r="54" spans="1:4" x14ac:dyDescent="0.25">
      <c r="A54" s="69"/>
      <c r="C54" s="25"/>
      <c r="D54" s="25"/>
    </row>
    <row r="55" spans="1:4" x14ac:dyDescent="0.25">
      <c r="A55" s="69"/>
      <c r="C55" s="25"/>
      <c r="D55" s="25"/>
    </row>
    <row r="56" spans="1:4" x14ac:dyDescent="0.25">
      <c r="A56" s="69"/>
      <c r="C56" s="25"/>
      <c r="D56" s="25"/>
    </row>
    <row r="57" spans="1:4" x14ac:dyDescent="0.25">
      <c r="A57" s="69"/>
      <c r="C57" s="25"/>
      <c r="D57" s="25"/>
    </row>
    <row r="58" spans="1:4" x14ac:dyDescent="0.25">
      <c r="A58" s="69"/>
      <c r="C58" s="25"/>
      <c r="D58" s="25"/>
    </row>
    <row r="59" spans="1:4" x14ac:dyDescent="0.25">
      <c r="A59" s="69"/>
      <c r="C59" s="25"/>
      <c r="D59" s="25"/>
    </row>
    <row r="60" spans="1:4" x14ac:dyDescent="0.25">
      <c r="A60" s="69"/>
      <c r="C60" s="25"/>
      <c r="D60" s="25"/>
    </row>
    <row r="61" spans="1:4" x14ac:dyDescent="0.25">
      <c r="A61" s="69"/>
      <c r="C61" s="25"/>
      <c r="D61" s="25"/>
    </row>
    <row r="62" spans="1:4" x14ac:dyDescent="0.25">
      <c r="A62" s="69"/>
      <c r="C62" s="25"/>
      <c r="D62" s="25"/>
    </row>
    <row r="63" spans="1:4" x14ac:dyDescent="0.25">
      <c r="A63" s="69"/>
      <c r="C63" s="25"/>
      <c r="D63" s="25"/>
    </row>
    <row r="64" spans="1:4" x14ac:dyDescent="0.25">
      <c r="A64" s="69"/>
      <c r="C64" s="25"/>
      <c r="D64" s="25"/>
    </row>
    <row r="65" spans="1:4" x14ac:dyDescent="0.25">
      <c r="A65" s="69"/>
      <c r="C65" s="25"/>
      <c r="D65" s="25"/>
    </row>
    <row r="66" spans="1:4" x14ac:dyDescent="0.25">
      <c r="A66" s="69"/>
      <c r="C66" s="25"/>
      <c r="D66" s="25"/>
    </row>
    <row r="67" spans="1:4" x14ac:dyDescent="0.25">
      <c r="A67" s="69"/>
      <c r="C67" s="25"/>
      <c r="D67" s="25"/>
    </row>
    <row r="68" spans="1:4" x14ac:dyDescent="0.25">
      <c r="A68" s="69"/>
      <c r="C68" s="25"/>
      <c r="D68" s="25"/>
    </row>
    <row r="69" spans="1:4" x14ac:dyDescent="0.25">
      <c r="A69" s="69"/>
      <c r="C69" s="25"/>
      <c r="D69" s="25"/>
    </row>
    <row r="70" spans="1:4" x14ac:dyDescent="0.25">
      <c r="A70" s="69"/>
      <c r="C70" s="25"/>
      <c r="D70" s="25"/>
    </row>
    <row r="71" spans="1:4" x14ac:dyDescent="0.25">
      <c r="A71" s="69"/>
      <c r="C71" s="25"/>
      <c r="D71" s="25"/>
    </row>
    <row r="72" spans="1:4" x14ac:dyDescent="0.25">
      <c r="A72" s="69"/>
      <c r="C72" s="25"/>
      <c r="D72" s="25"/>
    </row>
    <row r="73" spans="1:4" x14ac:dyDescent="0.25">
      <c r="A73" s="69"/>
      <c r="C73" s="25"/>
      <c r="D73" s="25"/>
    </row>
    <row r="74" spans="1:4" x14ac:dyDescent="0.25">
      <c r="A74" s="69"/>
      <c r="C74" s="25"/>
      <c r="D74" s="25"/>
    </row>
    <row r="75" spans="1:4" x14ac:dyDescent="0.25">
      <c r="A75" s="69"/>
      <c r="C75" s="25"/>
      <c r="D75" s="25"/>
    </row>
    <row r="76" spans="1:4" x14ac:dyDescent="0.25">
      <c r="A76" s="69"/>
      <c r="C76" s="25"/>
      <c r="D76" s="25"/>
    </row>
    <row r="77" spans="1:4" x14ac:dyDescent="0.25">
      <c r="A77" s="69"/>
      <c r="C77" s="25"/>
      <c r="D77" s="25"/>
    </row>
    <row r="78" spans="1:4" x14ac:dyDescent="0.25">
      <c r="A78" s="69"/>
      <c r="C78" s="25"/>
      <c r="D78" s="25"/>
    </row>
    <row r="79" spans="1:4" x14ac:dyDescent="0.25">
      <c r="A79" s="69"/>
      <c r="C79" s="25"/>
      <c r="D79" s="25"/>
    </row>
    <row r="80" spans="1:4" x14ac:dyDescent="0.25">
      <c r="A80" s="69"/>
      <c r="C80" s="25"/>
      <c r="D80" s="25"/>
    </row>
    <row r="81" spans="1:4" x14ac:dyDescent="0.25">
      <c r="A81" s="69"/>
      <c r="C81" s="25"/>
      <c r="D81" s="25"/>
    </row>
    <row r="82" spans="1:4" x14ac:dyDescent="0.25">
      <c r="A82" s="69"/>
      <c r="C82" s="25"/>
      <c r="D82" s="25"/>
    </row>
    <row r="83" spans="1:4" x14ac:dyDescent="0.25">
      <c r="A83" s="69"/>
      <c r="C83" s="25"/>
      <c r="D83" s="25"/>
    </row>
    <row r="84" spans="1:4" x14ac:dyDescent="0.25">
      <c r="A84" s="69"/>
      <c r="C84" s="25"/>
      <c r="D84" s="25"/>
    </row>
    <row r="85" spans="1:4" x14ac:dyDescent="0.25">
      <c r="A85" s="69"/>
      <c r="C85" s="25"/>
      <c r="D85" s="25"/>
    </row>
    <row r="86" spans="1:4" x14ac:dyDescent="0.25">
      <c r="A86" s="69"/>
      <c r="C86" s="25"/>
      <c r="D86" s="25"/>
    </row>
    <row r="87" spans="1:4" x14ac:dyDescent="0.25">
      <c r="A87" s="69"/>
      <c r="C87" s="25"/>
      <c r="D87" s="25"/>
    </row>
    <row r="88" spans="1:4" x14ac:dyDescent="0.25">
      <c r="A88" s="69"/>
      <c r="C88" s="25"/>
      <c r="D88" s="25"/>
    </row>
    <row r="89" spans="1:4" x14ac:dyDescent="0.25">
      <c r="A89" s="69"/>
      <c r="C89" s="25"/>
      <c r="D89" s="25"/>
    </row>
    <row r="90" spans="1:4" x14ac:dyDescent="0.25">
      <c r="A90" s="69"/>
      <c r="C90" s="25"/>
      <c r="D90" s="25"/>
    </row>
    <row r="91" spans="1:4" x14ac:dyDescent="0.25">
      <c r="A91" s="69"/>
      <c r="C91" s="25"/>
      <c r="D91" s="25"/>
    </row>
    <row r="92" spans="1:4" x14ac:dyDescent="0.25">
      <c r="A92" s="69"/>
      <c r="C92" s="25"/>
      <c r="D92" s="25"/>
    </row>
    <row r="93" spans="1:4" x14ac:dyDescent="0.25">
      <c r="A93" s="69"/>
      <c r="C93" s="25"/>
      <c r="D93" s="25"/>
    </row>
    <row r="94" spans="1:4" x14ac:dyDescent="0.25">
      <c r="A94" s="69"/>
      <c r="C94" s="25"/>
      <c r="D94" s="25"/>
    </row>
    <row r="95" spans="1:4" x14ac:dyDescent="0.25">
      <c r="A95" s="69"/>
      <c r="C95" s="25"/>
      <c r="D95" s="25"/>
    </row>
    <row r="96" spans="1:4" x14ac:dyDescent="0.25">
      <c r="A96" s="69"/>
      <c r="C96" s="25"/>
      <c r="D96" s="25"/>
    </row>
    <row r="97" spans="1:4" x14ac:dyDescent="0.25">
      <c r="A97" s="69"/>
      <c r="C97" s="25"/>
      <c r="D97" s="25"/>
    </row>
    <row r="98" spans="1:4" x14ac:dyDescent="0.25">
      <c r="A98" s="69"/>
      <c r="C98" s="25"/>
      <c r="D98" s="25"/>
    </row>
    <row r="99" spans="1:4" x14ac:dyDescent="0.25">
      <c r="A99" s="69"/>
      <c r="C99" s="25"/>
      <c r="D99" s="25"/>
    </row>
    <row r="100" spans="1:4" x14ac:dyDescent="0.25">
      <c r="A100" s="69"/>
      <c r="C100" s="25"/>
      <c r="D100" s="25"/>
    </row>
    <row r="101" spans="1:4" x14ac:dyDescent="0.25">
      <c r="A101" s="69"/>
      <c r="C101" s="25"/>
      <c r="D101" s="25"/>
    </row>
    <row r="102" spans="1:4" x14ac:dyDescent="0.25">
      <c r="A102" s="69"/>
      <c r="C102" s="25"/>
      <c r="D102" s="25"/>
    </row>
    <row r="103" spans="1:4" x14ac:dyDescent="0.25">
      <c r="A103" s="69"/>
      <c r="C103" s="25"/>
      <c r="D103" s="25"/>
    </row>
    <row r="104" spans="1:4" x14ac:dyDescent="0.25">
      <c r="A104" s="69"/>
      <c r="C104" s="25"/>
      <c r="D104" s="25"/>
    </row>
    <row r="105" spans="1:4" x14ac:dyDescent="0.25">
      <c r="C105" s="25"/>
      <c r="D105" s="25"/>
    </row>
    <row r="106" spans="1:4" x14ac:dyDescent="0.25">
      <c r="C106" s="25"/>
      <c r="D106" s="25"/>
    </row>
    <row r="107" spans="1:4" x14ac:dyDescent="0.25"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4.85546875" style="121" bestFit="1" customWidth="1"/>
    <col min="2" max="2" width="8.7109375" style="2" customWidth="1"/>
    <col min="3" max="5" width="14.140625" style="2" customWidth="1"/>
    <col min="6" max="6" width="17.5703125" style="2" customWidth="1"/>
    <col min="7" max="8" width="14.140625" style="2" customWidth="1"/>
    <col min="9" max="12" width="9.140625" style="2"/>
    <col min="13" max="13" width="10" style="2" bestFit="1" customWidth="1"/>
    <col min="14" max="16384" width="9.140625" style="2"/>
  </cols>
  <sheetData>
    <row r="1" spans="1:130" x14ac:dyDescent="0.25">
      <c r="A1" s="120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A5" s="122"/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7" spans="1:130" x14ac:dyDescent="0.25">
      <c r="L7" s="18"/>
    </row>
    <row r="8" spans="1:130" x14ac:dyDescent="0.25">
      <c r="C8" s="62" t="str">
        <f>Índice!_Ref44188272</f>
        <v>Gráfico 24 – Capacidade brasileira de tancagem de etanol por região em 2019</v>
      </c>
      <c r="D8" s="131"/>
    </row>
    <row r="9" spans="1:130" x14ac:dyDescent="0.25">
      <c r="C9" s="113"/>
    </row>
    <row r="10" spans="1:130" ht="30" x14ac:dyDescent="0.25">
      <c r="A10" s="123" t="s">
        <v>195</v>
      </c>
      <c r="C10" s="112" t="s">
        <v>252</v>
      </c>
      <c r="D10" s="112" t="s">
        <v>253</v>
      </c>
      <c r="E10" s="112" t="s">
        <v>255</v>
      </c>
      <c r="F10" s="135" t="s">
        <v>35</v>
      </c>
    </row>
    <row r="11" spans="1:130" x14ac:dyDescent="0.25">
      <c r="B11" s="4"/>
      <c r="C11" s="52" t="s">
        <v>4</v>
      </c>
      <c r="D11" s="52"/>
      <c r="E11" s="52"/>
      <c r="F11" s="68" t="s">
        <v>4</v>
      </c>
    </row>
    <row r="12" spans="1:130" x14ac:dyDescent="0.25">
      <c r="A12" s="38" t="s">
        <v>200</v>
      </c>
      <c r="B12" s="6"/>
      <c r="C12" s="108">
        <v>1.01674698</v>
      </c>
      <c r="D12" s="108">
        <v>3.4821993600000001</v>
      </c>
      <c r="E12" s="108"/>
      <c r="F12" s="136">
        <v>4.4989463399999998</v>
      </c>
      <c r="H12" s="18"/>
    </row>
    <row r="13" spans="1:130" x14ac:dyDescent="0.25">
      <c r="A13" s="38" t="s">
        <v>197</v>
      </c>
      <c r="B13" s="6"/>
      <c r="C13" s="108">
        <v>0.37884646999999999</v>
      </c>
      <c r="D13" s="108">
        <v>0.75860112000000002</v>
      </c>
      <c r="E13" s="133">
        <v>2.3E-2</v>
      </c>
      <c r="F13" s="136">
        <v>1.16044759</v>
      </c>
    </row>
    <row r="14" spans="1:130" x14ac:dyDescent="0.25">
      <c r="A14" s="38" t="s">
        <v>196</v>
      </c>
      <c r="B14" s="6"/>
      <c r="C14" s="108">
        <v>7.5399999999999995E-2</v>
      </c>
      <c r="D14" s="108">
        <v>5.4399999999999997E-2</v>
      </c>
      <c r="E14" s="108"/>
      <c r="F14" s="136">
        <v>0.1298</v>
      </c>
      <c r="G14" s="67"/>
    </row>
    <row r="15" spans="1:130" x14ac:dyDescent="0.25">
      <c r="A15" s="38" t="s">
        <v>198</v>
      </c>
      <c r="B15" s="6"/>
      <c r="C15" s="108">
        <v>3.5774353300000001</v>
      </c>
      <c r="D15" s="108">
        <v>7.0706740699999999</v>
      </c>
      <c r="E15" s="133">
        <v>4.0932999999999997E-2</v>
      </c>
      <c r="F15" s="136">
        <v>10.6890424</v>
      </c>
      <c r="G15" s="67"/>
    </row>
    <row r="16" spans="1:130" x14ac:dyDescent="0.25">
      <c r="A16" s="38" t="s">
        <v>199</v>
      </c>
      <c r="B16" s="6"/>
      <c r="C16" s="108">
        <v>0.23172357999999998</v>
      </c>
      <c r="D16" s="109">
        <v>0.59606656000000002</v>
      </c>
      <c r="E16" s="134">
        <v>7.6099999999999996E-4</v>
      </c>
      <c r="F16" s="136">
        <v>0.82855114000000007</v>
      </c>
      <c r="G16" s="67"/>
    </row>
    <row r="17" spans="1:12" x14ac:dyDescent="0.25">
      <c r="A17" s="129" t="s">
        <v>30</v>
      </c>
      <c r="B17" s="6"/>
      <c r="C17" s="132">
        <v>5.2801523599999998</v>
      </c>
      <c r="D17" s="132">
        <v>11.961941110000001</v>
      </c>
      <c r="E17" s="132">
        <v>6.4693999999999988E-2</v>
      </c>
      <c r="F17" s="137">
        <v>17.30678747</v>
      </c>
    </row>
    <row r="18" spans="1:12" x14ac:dyDescent="0.25">
      <c r="A18" s="38"/>
      <c r="B18" s="6"/>
      <c r="C18" s="25"/>
      <c r="D18" s="109"/>
    </row>
    <row r="19" spans="1:12" x14ac:dyDescent="0.25">
      <c r="A19" s="38"/>
      <c r="B19" s="140" t="s">
        <v>263</v>
      </c>
      <c r="C19" s="25"/>
      <c r="D19" s="109"/>
    </row>
    <row r="20" spans="1:12" x14ac:dyDescent="0.25">
      <c r="A20" s="38"/>
      <c r="B20" s="140" t="s">
        <v>286</v>
      </c>
      <c r="C20" s="25"/>
      <c r="D20" s="109"/>
      <c r="J20" s="67"/>
    </row>
    <row r="21" spans="1:12" x14ac:dyDescent="0.25">
      <c r="A21" s="38"/>
      <c r="B21" s="6"/>
      <c r="C21" s="25"/>
      <c r="D21" s="109"/>
      <c r="J21" s="67"/>
    </row>
    <row r="22" spans="1:12" x14ac:dyDescent="0.25">
      <c r="A22" s="38"/>
      <c r="B22" s="6"/>
      <c r="C22" s="25"/>
      <c r="D22" s="109"/>
    </row>
    <row r="23" spans="1:12" x14ac:dyDescent="0.25">
      <c r="A23" s="38"/>
      <c r="C23" s="25"/>
      <c r="D23" s="109"/>
      <c r="L23" s="25"/>
    </row>
    <row r="24" spans="1:12" x14ac:dyDescent="0.25">
      <c r="A24" s="38"/>
      <c r="C24" s="25"/>
      <c r="D24" s="25"/>
    </row>
    <row r="25" spans="1:12" x14ac:dyDescent="0.25">
      <c r="A25" s="38"/>
      <c r="C25" s="25"/>
      <c r="D25" s="25"/>
    </row>
    <row r="26" spans="1:12" x14ac:dyDescent="0.25">
      <c r="A26" s="38"/>
      <c r="C26" s="25"/>
      <c r="D26" s="25"/>
    </row>
    <row r="27" spans="1:12" x14ac:dyDescent="0.25">
      <c r="A27" s="38"/>
      <c r="C27" s="25"/>
      <c r="D27" s="25"/>
    </row>
    <row r="28" spans="1:12" x14ac:dyDescent="0.25">
      <c r="A28" s="38"/>
      <c r="C28" s="25"/>
      <c r="D28" s="25"/>
    </row>
    <row r="29" spans="1:12" x14ac:dyDescent="0.25">
      <c r="A29" s="38"/>
      <c r="C29" s="25"/>
      <c r="D29" s="25"/>
    </row>
    <row r="30" spans="1:12" x14ac:dyDescent="0.25">
      <c r="A30" s="38"/>
      <c r="C30" s="25"/>
      <c r="D30" s="25"/>
    </row>
    <row r="31" spans="1:12" x14ac:dyDescent="0.25">
      <c r="A31" s="38"/>
      <c r="C31" s="25"/>
      <c r="D31" s="25"/>
    </row>
    <row r="32" spans="1:12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69"/>
      <c r="C36" s="25"/>
      <c r="D36" s="25"/>
    </row>
    <row r="37" spans="1:4" x14ac:dyDescent="0.25">
      <c r="A37" s="69"/>
      <c r="C37" s="25"/>
      <c r="D37" s="25"/>
    </row>
    <row r="38" spans="1:4" x14ac:dyDescent="0.25">
      <c r="A38" s="69"/>
      <c r="C38" s="25"/>
      <c r="D38" s="25"/>
    </row>
    <row r="39" spans="1:4" x14ac:dyDescent="0.25">
      <c r="A39" s="69"/>
      <c r="C39" s="25"/>
      <c r="D39" s="25"/>
    </row>
    <row r="40" spans="1:4" x14ac:dyDescent="0.25">
      <c r="A40" s="69"/>
      <c r="C40" s="25"/>
      <c r="D40" s="25"/>
    </row>
    <row r="41" spans="1:4" x14ac:dyDescent="0.25">
      <c r="A41" s="69"/>
      <c r="C41" s="25"/>
      <c r="D41" s="25"/>
    </row>
    <row r="42" spans="1:4" x14ac:dyDescent="0.25">
      <c r="A42" s="69"/>
      <c r="C42" s="25"/>
      <c r="D42" s="25"/>
    </row>
    <row r="43" spans="1:4" x14ac:dyDescent="0.25">
      <c r="A43" s="69"/>
      <c r="C43" s="25"/>
      <c r="D43" s="25"/>
    </row>
    <row r="44" spans="1:4" x14ac:dyDescent="0.25">
      <c r="A44" s="69"/>
      <c r="C44" s="25"/>
      <c r="D44" s="25"/>
    </row>
    <row r="45" spans="1:4" x14ac:dyDescent="0.25">
      <c r="A45" s="69"/>
      <c r="C45" s="25"/>
      <c r="D45" s="25"/>
    </row>
    <row r="46" spans="1:4" x14ac:dyDescent="0.25">
      <c r="A46" s="69"/>
      <c r="C46" s="25"/>
      <c r="D46" s="25"/>
    </row>
    <row r="47" spans="1:4" x14ac:dyDescent="0.25">
      <c r="A47" s="69"/>
      <c r="C47" s="25"/>
      <c r="D47" s="25"/>
    </row>
    <row r="48" spans="1:4" x14ac:dyDescent="0.25">
      <c r="A48" s="69"/>
      <c r="C48" s="25"/>
      <c r="D48" s="25"/>
    </row>
    <row r="49" spans="1:4" x14ac:dyDescent="0.25">
      <c r="A49" s="69"/>
      <c r="C49" s="25"/>
      <c r="D49" s="25"/>
    </row>
    <row r="50" spans="1:4" x14ac:dyDescent="0.25">
      <c r="A50" s="69"/>
      <c r="C50" s="25"/>
      <c r="D50" s="25"/>
    </row>
    <row r="51" spans="1:4" x14ac:dyDescent="0.25">
      <c r="A51" s="69"/>
      <c r="C51" s="25"/>
      <c r="D51" s="25"/>
    </row>
    <row r="52" spans="1:4" x14ac:dyDescent="0.25">
      <c r="A52" s="69"/>
      <c r="C52" s="25"/>
      <c r="D52" s="25"/>
    </row>
    <row r="53" spans="1:4" x14ac:dyDescent="0.25">
      <c r="A53" s="69"/>
      <c r="C53" s="25"/>
      <c r="D53" s="25"/>
    </row>
    <row r="54" spans="1:4" x14ac:dyDescent="0.25">
      <c r="A54" s="69"/>
      <c r="C54" s="25"/>
      <c r="D54" s="25"/>
    </row>
    <row r="55" spans="1:4" x14ac:dyDescent="0.25">
      <c r="A55" s="69"/>
      <c r="C55" s="25"/>
      <c r="D55" s="25"/>
    </row>
    <row r="56" spans="1:4" x14ac:dyDescent="0.25">
      <c r="A56" s="69"/>
      <c r="C56" s="25"/>
      <c r="D56" s="25"/>
    </row>
    <row r="57" spans="1:4" x14ac:dyDescent="0.25">
      <c r="A57" s="69"/>
      <c r="C57" s="25"/>
      <c r="D57" s="25"/>
    </row>
    <row r="58" spans="1:4" x14ac:dyDescent="0.25">
      <c r="A58" s="69"/>
      <c r="C58" s="25"/>
      <c r="D58" s="25"/>
    </row>
    <row r="59" spans="1:4" x14ac:dyDescent="0.25">
      <c r="A59" s="69"/>
      <c r="C59" s="25"/>
      <c r="D59" s="25"/>
    </row>
    <row r="60" spans="1:4" x14ac:dyDescent="0.25">
      <c r="A60" s="69"/>
      <c r="C60" s="25"/>
      <c r="D60" s="25"/>
    </row>
    <row r="61" spans="1:4" x14ac:dyDescent="0.25">
      <c r="A61" s="69"/>
      <c r="C61" s="25"/>
      <c r="D61" s="25"/>
    </row>
    <row r="62" spans="1:4" x14ac:dyDescent="0.25">
      <c r="A62" s="69"/>
      <c r="C62" s="25"/>
      <c r="D62" s="25"/>
    </row>
    <row r="63" spans="1:4" x14ac:dyDescent="0.25">
      <c r="A63" s="69"/>
      <c r="C63" s="25"/>
      <c r="D63" s="25"/>
    </row>
    <row r="64" spans="1:4" x14ac:dyDescent="0.25">
      <c r="A64" s="69"/>
      <c r="C64" s="25"/>
      <c r="D64" s="25"/>
    </row>
    <row r="65" spans="1:4" x14ac:dyDescent="0.25">
      <c r="A65" s="69"/>
      <c r="C65" s="25"/>
      <c r="D65" s="25"/>
    </row>
    <row r="66" spans="1:4" x14ac:dyDescent="0.25">
      <c r="A66" s="69"/>
      <c r="C66" s="25"/>
      <c r="D66" s="25"/>
    </row>
    <row r="67" spans="1:4" x14ac:dyDescent="0.25">
      <c r="A67" s="69"/>
      <c r="C67" s="25"/>
      <c r="D67" s="25"/>
    </row>
    <row r="68" spans="1:4" x14ac:dyDescent="0.25">
      <c r="A68" s="69"/>
      <c r="C68" s="25"/>
      <c r="D68" s="25"/>
    </row>
    <row r="69" spans="1:4" x14ac:dyDescent="0.25">
      <c r="A69" s="69"/>
      <c r="C69" s="25"/>
      <c r="D69" s="25"/>
    </row>
    <row r="70" spans="1:4" x14ac:dyDescent="0.25">
      <c r="A70" s="69"/>
      <c r="C70" s="25"/>
      <c r="D70" s="25"/>
    </row>
    <row r="71" spans="1:4" x14ac:dyDescent="0.25">
      <c r="A71" s="69"/>
      <c r="C71" s="25"/>
      <c r="D71" s="25"/>
    </row>
    <row r="72" spans="1:4" x14ac:dyDescent="0.25">
      <c r="A72" s="69"/>
      <c r="C72" s="25"/>
      <c r="D72" s="25"/>
    </row>
    <row r="73" spans="1:4" x14ac:dyDescent="0.25">
      <c r="A73" s="69"/>
      <c r="C73" s="25"/>
      <c r="D73" s="25"/>
    </row>
    <row r="74" spans="1:4" x14ac:dyDescent="0.25">
      <c r="A74" s="69"/>
      <c r="C74" s="25"/>
      <c r="D74" s="25"/>
    </row>
    <row r="75" spans="1:4" x14ac:dyDescent="0.25">
      <c r="A75" s="69"/>
      <c r="C75" s="25"/>
      <c r="D75" s="25"/>
    </row>
    <row r="76" spans="1:4" x14ac:dyDescent="0.25">
      <c r="A76" s="69"/>
      <c r="C76" s="25"/>
      <c r="D76" s="25"/>
    </row>
    <row r="77" spans="1:4" x14ac:dyDescent="0.25">
      <c r="A77" s="69"/>
      <c r="C77" s="25"/>
      <c r="D77" s="25"/>
    </row>
    <row r="78" spans="1:4" x14ac:dyDescent="0.25">
      <c r="A78" s="69"/>
      <c r="C78" s="25"/>
      <c r="D78" s="25"/>
    </row>
    <row r="79" spans="1:4" x14ac:dyDescent="0.25">
      <c r="A79" s="69"/>
      <c r="C79" s="25"/>
      <c r="D79" s="25"/>
    </row>
    <row r="80" spans="1:4" x14ac:dyDescent="0.25">
      <c r="A80" s="69"/>
      <c r="C80" s="25"/>
      <c r="D80" s="25"/>
    </row>
    <row r="81" spans="1:4" x14ac:dyDescent="0.25">
      <c r="A81" s="69"/>
      <c r="C81" s="25"/>
      <c r="D81" s="25"/>
    </row>
    <row r="82" spans="1:4" x14ac:dyDescent="0.25">
      <c r="A82" s="69"/>
      <c r="C82" s="25"/>
      <c r="D82" s="25"/>
    </row>
    <row r="83" spans="1:4" x14ac:dyDescent="0.25">
      <c r="A83" s="69"/>
      <c r="C83" s="25"/>
      <c r="D83" s="25"/>
    </row>
    <row r="84" spans="1:4" x14ac:dyDescent="0.25">
      <c r="A84" s="69"/>
      <c r="C84" s="25"/>
      <c r="D84" s="25"/>
    </row>
    <row r="85" spans="1:4" x14ac:dyDescent="0.25">
      <c r="A85" s="69"/>
      <c r="C85" s="25"/>
      <c r="D85" s="25"/>
    </row>
    <row r="86" spans="1:4" x14ac:dyDescent="0.25">
      <c r="A86" s="69"/>
      <c r="C86" s="25"/>
      <c r="D86" s="25"/>
    </row>
    <row r="87" spans="1:4" x14ac:dyDescent="0.25">
      <c r="A87" s="69"/>
      <c r="C87" s="25"/>
      <c r="D87" s="25"/>
    </row>
    <row r="88" spans="1:4" x14ac:dyDescent="0.25">
      <c r="A88" s="69"/>
      <c r="C88" s="25"/>
      <c r="D88" s="25"/>
    </row>
    <row r="89" spans="1:4" x14ac:dyDescent="0.25">
      <c r="A89" s="69"/>
      <c r="C89" s="25"/>
      <c r="D89" s="25"/>
    </row>
    <row r="90" spans="1:4" x14ac:dyDescent="0.25">
      <c r="A90" s="69"/>
      <c r="C90" s="25"/>
      <c r="D90" s="25"/>
    </row>
    <row r="91" spans="1:4" x14ac:dyDescent="0.25">
      <c r="A91" s="69"/>
      <c r="C91" s="25"/>
      <c r="D91" s="25"/>
    </row>
    <row r="92" spans="1:4" x14ac:dyDescent="0.25">
      <c r="A92" s="69"/>
      <c r="C92" s="25"/>
      <c r="D92" s="25"/>
    </row>
    <row r="93" spans="1:4" x14ac:dyDescent="0.25">
      <c r="A93" s="69"/>
      <c r="C93" s="25"/>
      <c r="D93" s="25"/>
    </row>
    <row r="94" spans="1:4" x14ac:dyDescent="0.25">
      <c r="A94" s="69"/>
      <c r="C94" s="25"/>
      <c r="D94" s="25"/>
    </row>
    <row r="95" spans="1:4" x14ac:dyDescent="0.25">
      <c r="A95" s="69"/>
      <c r="C95" s="25"/>
      <c r="D95" s="25"/>
    </row>
    <row r="96" spans="1:4" x14ac:dyDescent="0.25">
      <c r="A96" s="69"/>
      <c r="C96" s="25"/>
      <c r="D96" s="25"/>
    </row>
    <row r="97" spans="1:4" x14ac:dyDescent="0.25">
      <c r="A97" s="69"/>
      <c r="C97" s="25"/>
      <c r="D97" s="25"/>
    </row>
    <row r="98" spans="1:4" x14ac:dyDescent="0.25">
      <c r="A98" s="69"/>
      <c r="C98" s="25"/>
      <c r="D98" s="25"/>
    </row>
    <row r="99" spans="1:4" x14ac:dyDescent="0.25">
      <c r="A99" s="69"/>
      <c r="C99" s="25"/>
      <c r="D99" s="25"/>
    </row>
    <row r="100" spans="1:4" x14ac:dyDescent="0.25">
      <c r="A100" s="69"/>
      <c r="C100" s="25"/>
      <c r="D100" s="25"/>
    </row>
    <row r="101" spans="1:4" x14ac:dyDescent="0.25">
      <c r="A101" s="69"/>
      <c r="C101" s="25"/>
      <c r="D101" s="25"/>
    </row>
    <row r="102" spans="1:4" x14ac:dyDescent="0.25">
      <c r="A102" s="69"/>
      <c r="C102" s="25"/>
      <c r="D102" s="25"/>
    </row>
    <row r="103" spans="1:4" x14ac:dyDescent="0.25">
      <c r="A103" s="69"/>
      <c r="C103" s="25"/>
      <c r="D103" s="25"/>
    </row>
    <row r="104" spans="1:4" x14ac:dyDescent="0.25">
      <c r="A104" s="69"/>
      <c r="C104" s="25"/>
      <c r="D104" s="25"/>
    </row>
    <row r="105" spans="1:4" x14ac:dyDescent="0.25">
      <c r="C105" s="25"/>
      <c r="D105" s="25"/>
    </row>
    <row r="106" spans="1:4" x14ac:dyDescent="0.25">
      <c r="C106" s="25"/>
      <c r="D106" s="25"/>
    </row>
    <row r="107" spans="1:4" x14ac:dyDescent="0.25"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3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7" width="17" style="2" customWidth="1"/>
    <col min="8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 t="str">
        <f>Título</f>
        <v>Análise de Conjuntura 2019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Índice!AB42</f>
        <v>Gráfico 25 - Participação da biomassa de cana na geração elétrica</v>
      </c>
      <c r="D8" s="59"/>
      <c r="E8" s="59"/>
    </row>
    <row r="9" spans="1:130" x14ac:dyDescent="0.25">
      <c r="C9" s="49"/>
    </row>
    <row r="10" spans="1:130" ht="30" x14ac:dyDescent="0.25">
      <c r="A10" s="4" t="s">
        <v>54</v>
      </c>
      <c r="C10" s="32" t="s">
        <v>103</v>
      </c>
      <c r="D10" s="32" t="s">
        <v>99</v>
      </c>
      <c r="E10" s="32" t="s">
        <v>100</v>
      </c>
      <c r="F10" s="32" t="s">
        <v>101</v>
      </c>
      <c r="G10" s="32" t="s">
        <v>102</v>
      </c>
    </row>
    <row r="11" spans="1:130" x14ac:dyDescent="0.25">
      <c r="B11" s="4"/>
      <c r="C11" s="52" t="s">
        <v>104</v>
      </c>
      <c r="D11" s="52"/>
      <c r="E11" s="52"/>
      <c r="F11" s="52"/>
      <c r="G11" s="52"/>
    </row>
    <row r="12" spans="1:130" x14ac:dyDescent="0.25">
      <c r="A12" s="38">
        <v>43101</v>
      </c>
      <c r="B12" s="6"/>
      <c r="C12" s="66">
        <v>47.721786424244627</v>
      </c>
      <c r="D12" s="66">
        <v>2.8117625682768828</v>
      </c>
      <c r="E12" s="66">
        <v>9.5137259671841399</v>
      </c>
      <c r="F12" s="12">
        <v>4.5016099231330697</v>
      </c>
      <c r="G12" s="12">
        <v>0.80950362916397878</v>
      </c>
    </row>
    <row r="13" spans="1:130" x14ac:dyDescent="0.25">
      <c r="A13" s="38">
        <v>43132</v>
      </c>
      <c r="B13" s="6"/>
      <c r="C13" s="66">
        <v>49.953223548259977</v>
      </c>
      <c r="D13" s="66">
        <v>2.9150028531634455</v>
      </c>
      <c r="E13" s="66">
        <v>4.7250984367994064</v>
      </c>
      <c r="F13" s="12">
        <v>3.0318021070921262</v>
      </c>
      <c r="G13" s="12">
        <v>0.85830591369985154</v>
      </c>
    </row>
    <row r="14" spans="1:130" x14ac:dyDescent="0.25">
      <c r="A14" s="38">
        <v>43160</v>
      </c>
      <c r="B14" s="6"/>
      <c r="C14" s="66">
        <v>51.539596813540264</v>
      </c>
      <c r="D14" s="66">
        <v>3.0640162357862888</v>
      </c>
      <c r="E14" s="66">
        <v>5.4318979695322591</v>
      </c>
      <c r="F14" s="12">
        <v>2.9504755957755404</v>
      </c>
      <c r="G14" s="12">
        <v>1.2767931672795703</v>
      </c>
    </row>
    <row r="15" spans="1:130" x14ac:dyDescent="0.25">
      <c r="A15" s="38">
        <v>43191</v>
      </c>
      <c r="B15" s="6"/>
      <c r="C15" s="66">
        <v>47.039587997062519</v>
      </c>
      <c r="D15" s="66">
        <v>2.8220575916680537</v>
      </c>
      <c r="E15" s="66">
        <v>7.3714238790638893</v>
      </c>
      <c r="F15" s="12">
        <v>3.5307129783374971</v>
      </c>
      <c r="G15" s="12">
        <v>3.0585427815583328</v>
      </c>
    </row>
    <row r="16" spans="1:130" x14ac:dyDescent="0.25">
      <c r="A16" s="38">
        <v>43221</v>
      </c>
      <c r="B16" s="6"/>
      <c r="C16" s="66">
        <v>41.725607264069922</v>
      </c>
      <c r="D16" s="66">
        <v>2.1990114967957002</v>
      </c>
      <c r="E16" s="66">
        <v>8.1417632449072634</v>
      </c>
      <c r="F16" s="12">
        <v>4.7382613098736535</v>
      </c>
      <c r="G16" s="12">
        <v>3.8694338473629069</v>
      </c>
    </row>
    <row r="17" spans="1:7" x14ac:dyDescent="0.25">
      <c r="A17" s="38">
        <v>43252</v>
      </c>
      <c r="B17" s="6"/>
      <c r="C17" s="66">
        <v>37.529542365938909</v>
      </c>
      <c r="D17" s="66">
        <v>2.0966327399722222</v>
      </c>
      <c r="E17" s="66">
        <v>9.0879518817250027</v>
      </c>
      <c r="F17" s="12">
        <v>5.7689729120027797</v>
      </c>
      <c r="G17" s="12">
        <v>4.4972098867236125</v>
      </c>
    </row>
    <row r="18" spans="1:7" x14ac:dyDescent="0.25">
      <c r="A18" s="38">
        <v>43282</v>
      </c>
      <c r="B18" s="6"/>
      <c r="C18" s="66">
        <v>35.794318564310508</v>
      </c>
      <c r="D18" s="66">
        <v>1.9227472848790312</v>
      </c>
      <c r="E18" s="66">
        <v>9.9652724841666718</v>
      </c>
      <c r="F18" s="12">
        <v>6.6422604660295717</v>
      </c>
      <c r="G18" s="12">
        <v>4.7550310245282299</v>
      </c>
    </row>
    <row r="19" spans="1:7" x14ac:dyDescent="0.25">
      <c r="A19" s="38">
        <v>43313</v>
      </c>
      <c r="B19" s="6"/>
      <c r="C19" s="66">
        <v>36.102184922735198</v>
      </c>
      <c r="D19" s="66">
        <v>1.8200350078965044</v>
      </c>
      <c r="E19" s="66">
        <v>10.890969654518814</v>
      </c>
      <c r="F19" s="12">
        <v>7.0175585172365595</v>
      </c>
      <c r="G19" s="12">
        <v>4.4420441025134387</v>
      </c>
    </row>
    <row r="20" spans="1:7" x14ac:dyDescent="0.25">
      <c r="A20" s="38">
        <v>43344</v>
      </c>
      <c r="B20" s="6"/>
      <c r="C20" s="66">
        <v>35.293778736762548</v>
      </c>
      <c r="D20" s="66">
        <v>2.0253631002402788</v>
      </c>
      <c r="E20" s="66">
        <v>10.352214761519447</v>
      </c>
      <c r="F20" s="12">
        <v>7.4396876531152802</v>
      </c>
      <c r="G20" s="12">
        <v>4.2374940784611139</v>
      </c>
    </row>
    <row r="21" spans="1:7" x14ac:dyDescent="0.25">
      <c r="A21" s="38">
        <v>43374</v>
      </c>
      <c r="B21" s="6"/>
      <c r="C21" s="66">
        <v>41.718790510164006</v>
      </c>
      <c r="D21" s="66">
        <v>2.4281872937903208</v>
      </c>
      <c r="E21" s="66">
        <v>8.5454176884233863</v>
      </c>
      <c r="F21" s="12">
        <v>6.1816576358279542</v>
      </c>
      <c r="G21" s="12">
        <v>3.6275684176169354</v>
      </c>
    </row>
    <row r="22" spans="1:7" x14ac:dyDescent="0.25">
      <c r="A22" s="38">
        <v>43405</v>
      </c>
      <c r="B22" s="6"/>
      <c r="C22" s="66">
        <v>45.648329202244717</v>
      </c>
      <c r="D22" s="66">
        <v>2.9255881836383844</v>
      </c>
      <c r="E22" s="66">
        <v>6.079375915586926</v>
      </c>
      <c r="F22" s="12">
        <v>6.8801001266036206</v>
      </c>
      <c r="G22" s="12">
        <v>2.9103295840987471</v>
      </c>
    </row>
    <row r="23" spans="1:7" x14ac:dyDescent="0.25">
      <c r="A23" s="38">
        <v>43435</v>
      </c>
      <c r="C23" s="66">
        <v>48.902000000000001</v>
      </c>
      <c r="D23" s="66">
        <v>2.931</v>
      </c>
      <c r="E23" s="66">
        <v>5.4809999999999999</v>
      </c>
      <c r="F23" s="12">
        <v>4.8250000000000002</v>
      </c>
      <c r="G23" s="12">
        <v>1.623</v>
      </c>
    </row>
    <row r="24" spans="1:7" x14ac:dyDescent="0.25">
      <c r="A24" s="38">
        <v>43466</v>
      </c>
      <c r="C24" s="66">
        <v>53.419762073018859</v>
      </c>
      <c r="D24" s="66">
        <v>2.7978228487607519</v>
      </c>
      <c r="E24" s="66">
        <v>7.584937819815857</v>
      </c>
      <c r="F24" s="12">
        <v>5.648923997396504</v>
      </c>
      <c r="G24" s="12">
        <v>0.76509868192204289</v>
      </c>
    </row>
    <row r="25" spans="1:7" x14ac:dyDescent="0.25">
      <c r="A25" s="38">
        <v>43497</v>
      </c>
      <c r="C25" s="66">
        <v>50.925621886658213</v>
      </c>
      <c r="D25" s="66">
        <v>2.7987125480386332</v>
      </c>
      <c r="E25" s="66">
        <v>11.111739770421995</v>
      </c>
      <c r="F25" s="12">
        <v>3.3098965757459111</v>
      </c>
      <c r="G25" s="12">
        <v>0.94463938413521575</v>
      </c>
    </row>
    <row r="26" spans="1:7" x14ac:dyDescent="0.25">
      <c r="A26" s="38">
        <v>43525</v>
      </c>
      <c r="C26" s="66">
        <v>49.560365458469093</v>
      </c>
      <c r="D26" s="66">
        <v>3.1257729797688163</v>
      </c>
      <c r="E26" s="66">
        <v>9.3179683604999983</v>
      </c>
      <c r="F26" s="12">
        <v>3.4380897370577932</v>
      </c>
      <c r="G26" s="12">
        <v>1.3312098705712372</v>
      </c>
    </row>
    <row r="27" spans="1:7" x14ac:dyDescent="0.25">
      <c r="A27" s="38">
        <v>43556</v>
      </c>
      <c r="C27" s="12">
        <v>48.875877502248628</v>
      </c>
      <c r="D27" s="12">
        <v>2.9203415581347261</v>
      </c>
      <c r="E27" s="12">
        <v>9.6231545393319387</v>
      </c>
      <c r="F27" s="12">
        <v>3.5802825640777796</v>
      </c>
      <c r="G27" s="12">
        <v>2.6853264353430508</v>
      </c>
    </row>
    <row r="28" spans="1:7" x14ac:dyDescent="0.25">
      <c r="A28" s="38">
        <v>43586</v>
      </c>
      <c r="C28" s="12">
        <v>45.560377065447575</v>
      </c>
      <c r="D28" s="12">
        <v>2.9303871548951634</v>
      </c>
      <c r="E28" s="12">
        <v>9.9060195023682827</v>
      </c>
      <c r="F28" s="12">
        <v>5.1768648296747282</v>
      </c>
      <c r="G28" s="12">
        <v>4.0526127532997362</v>
      </c>
    </row>
    <row r="29" spans="1:7" x14ac:dyDescent="0.25">
      <c r="A29" s="38">
        <v>43617</v>
      </c>
      <c r="C29" s="12">
        <v>40.894733161902778</v>
      </c>
      <c r="D29" s="12">
        <v>2.3626377442138917</v>
      </c>
      <c r="E29" s="12">
        <v>10.590187970141663</v>
      </c>
      <c r="F29" s="12">
        <v>7.139870017375002</v>
      </c>
      <c r="G29" s="12">
        <v>4.2154030147958252</v>
      </c>
    </row>
    <row r="30" spans="1:7" x14ac:dyDescent="0.25">
      <c r="A30" s="38">
        <v>43647</v>
      </c>
      <c r="C30" s="12">
        <v>37.5032816322366</v>
      </c>
      <c r="D30" s="12">
        <v>1.9136976142271522</v>
      </c>
      <c r="E30" s="12">
        <v>14.060755370588721</v>
      </c>
      <c r="F30" s="12">
        <v>6.8898255818763481</v>
      </c>
      <c r="G30" s="12">
        <v>4.313028711534951</v>
      </c>
    </row>
    <row r="31" spans="1:7" x14ac:dyDescent="0.25">
      <c r="A31" s="38">
        <v>43678</v>
      </c>
      <c r="C31" s="12">
        <v>34.874349694111551</v>
      </c>
      <c r="D31" s="12">
        <v>1.5381765941438141</v>
      </c>
      <c r="E31" s="12">
        <v>16.032883528745966</v>
      </c>
      <c r="F31" s="12">
        <v>8.610125013467739</v>
      </c>
      <c r="G31" s="12">
        <v>4.6441697839153226</v>
      </c>
    </row>
    <row r="32" spans="1:7" x14ac:dyDescent="0.25">
      <c r="A32" s="38">
        <v>43709</v>
      </c>
      <c r="C32" s="12">
        <v>37.903708795988905</v>
      </c>
      <c r="D32" s="12">
        <v>1.4411835434402789</v>
      </c>
      <c r="E32" s="12">
        <v>16.033767727430558</v>
      </c>
      <c r="F32" s="12">
        <v>8.2955230949305534</v>
      </c>
      <c r="G32" s="12">
        <v>4.3978520540069423</v>
      </c>
    </row>
    <row r="33" spans="1:7" x14ac:dyDescent="0.25">
      <c r="A33" s="38">
        <v>43739</v>
      </c>
      <c r="C33" s="12">
        <v>39.721012152149207</v>
      </c>
      <c r="D33" s="12">
        <v>1.7788514427943511</v>
      </c>
      <c r="E33" s="12">
        <v>16.630101507150535</v>
      </c>
      <c r="F33" s="12">
        <v>8.1079772237647898</v>
      </c>
      <c r="G33" s="12">
        <v>4.3986295906370962</v>
      </c>
    </row>
    <row r="34" spans="1:7" x14ac:dyDescent="0.25">
      <c r="A34" s="38">
        <v>43770</v>
      </c>
      <c r="C34" s="12">
        <v>40.014761842754133</v>
      </c>
      <c r="D34" s="12">
        <v>2.3764147165708311</v>
      </c>
      <c r="E34" s="12">
        <v>16.229237344394448</v>
      </c>
      <c r="F34" s="12">
        <v>7.1973289595722267</v>
      </c>
      <c r="G34" s="12">
        <v>3.5911739306444455</v>
      </c>
    </row>
    <row r="35" spans="1:7" x14ac:dyDescent="0.25">
      <c r="A35" s="38">
        <v>43800</v>
      </c>
      <c r="C35" s="12">
        <v>42.415228727116912</v>
      </c>
      <c r="D35" s="12">
        <v>2.597846753302417</v>
      </c>
      <c r="E35" s="12">
        <v>12.762830477706991</v>
      </c>
      <c r="F35" s="12">
        <v>6.8474948477580657</v>
      </c>
      <c r="G35" s="12">
        <v>1.8385905425537639</v>
      </c>
    </row>
    <row r="36" spans="1:7" x14ac:dyDescent="0.25">
      <c r="A36" s="38"/>
      <c r="C36" s="25"/>
      <c r="D36" s="25"/>
      <c r="E36" s="25"/>
    </row>
    <row r="37" spans="1:7" x14ac:dyDescent="0.25">
      <c r="A37" s="38"/>
      <c r="B37" s="141" t="s">
        <v>263</v>
      </c>
      <c r="C37" s="25"/>
      <c r="D37" s="25"/>
      <c r="E37" s="25"/>
    </row>
    <row r="38" spans="1:7" x14ac:dyDescent="0.25">
      <c r="A38" s="38"/>
      <c r="B38" s="141" t="s">
        <v>287</v>
      </c>
      <c r="C38" s="25"/>
      <c r="D38" s="25"/>
      <c r="E38" s="25"/>
    </row>
    <row r="39" spans="1:7" x14ac:dyDescent="0.25">
      <c r="A39" s="38"/>
      <c r="C39" s="25"/>
      <c r="D39" s="25"/>
      <c r="E39" s="25"/>
    </row>
    <row r="40" spans="1:7" x14ac:dyDescent="0.25">
      <c r="A40" s="38"/>
      <c r="C40" s="25"/>
      <c r="D40" s="25"/>
      <c r="E40" s="25"/>
    </row>
    <row r="41" spans="1:7" x14ac:dyDescent="0.25">
      <c r="A41" s="38"/>
      <c r="C41" s="25"/>
      <c r="D41" s="25"/>
      <c r="E41" s="25"/>
    </row>
    <row r="42" spans="1:7" x14ac:dyDescent="0.25">
      <c r="A42" s="38"/>
      <c r="C42" s="25"/>
      <c r="D42" s="25"/>
      <c r="E42" s="25"/>
    </row>
    <row r="43" spans="1:7" x14ac:dyDescent="0.25">
      <c r="A43" s="38"/>
      <c r="C43" s="25"/>
      <c r="D43" s="25"/>
      <c r="E43" s="25"/>
    </row>
    <row r="44" spans="1:7" x14ac:dyDescent="0.25">
      <c r="A44" s="38"/>
      <c r="C44" s="25"/>
      <c r="D44" s="25"/>
      <c r="E44" s="25"/>
    </row>
    <row r="45" spans="1:7" x14ac:dyDescent="0.25">
      <c r="A45" s="38"/>
      <c r="C45" s="25"/>
      <c r="D45" s="25"/>
      <c r="E45" s="25"/>
    </row>
    <row r="46" spans="1:7" x14ac:dyDescent="0.25">
      <c r="A46" s="38"/>
      <c r="C46" s="25"/>
      <c r="D46" s="25"/>
      <c r="E46" s="25"/>
    </row>
    <row r="47" spans="1:7" x14ac:dyDescent="0.25">
      <c r="A47" s="38"/>
      <c r="C47" s="25"/>
      <c r="D47" s="25"/>
      <c r="E47" s="25"/>
    </row>
    <row r="48" spans="1:7" x14ac:dyDescent="0.25">
      <c r="A48" s="38"/>
      <c r="C48" s="25"/>
      <c r="D48" s="25"/>
      <c r="E48" s="25"/>
    </row>
    <row r="49" spans="1:5" x14ac:dyDescent="0.25">
      <c r="A49" s="38"/>
      <c r="C49" s="25"/>
      <c r="D49" s="25"/>
      <c r="E49" s="25"/>
    </row>
    <row r="50" spans="1:5" x14ac:dyDescent="0.25">
      <c r="A50" s="38"/>
      <c r="C50" s="25"/>
      <c r="D50" s="25"/>
      <c r="E50" s="25"/>
    </row>
    <row r="51" spans="1:5" x14ac:dyDescent="0.25">
      <c r="A51" s="38"/>
      <c r="C51" s="25"/>
      <c r="D51" s="25"/>
      <c r="E51" s="25"/>
    </row>
    <row r="52" spans="1:5" x14ac:dyDescent="0.25">
      <c r="A52" s="38"/>
      <c r="C52" s="25"/>
      <c r="D52" s="25"/>
      <c r="E52" s="25"/>
    </row>
    <row r="53" spans="1:5" x14ac:dyDescent="0.25">
      <c r="A53" s="38"/>
      <c r="C53" s="25"/>
      <c r="D53" s="25"/>
      <c r="E53" s="25"/>
    </row>
    <row r="54" spans="1:5" x14ac:dyDescent="0.25">
      <c r="A54" s="38"/>
      <c r="C54" s="25"/>
      <c r="D54" s="25"/>
      <c r="E54" s="25"/>
    </row>
    <row r="55" spans="1:5" x14ac:dyDescent="0.25">
      <c r="A55" s="38"/>
      <c r="C55" s="25"/>
      <c r="D55" s="25"/>
      <c r="E55" s="25"/>
    </row>
    <row r="56" spans="1:5" x14ac:dyDescent="0.25">
      <c r="A56" s="38"/>
      <c r="C56" s="25"/>
      <c r="D56" s="25"/>
      <c r="E56" s="25"/>
    </row>
    <row r="57" spans="1:5" x14ac:dyDescent="0.25">
      <c r="A57" s="38"/>
      <c r="C57" s="25"/>
      <c r="D57" s="25"/>
      <c r="E57" s="25"/>
    </row>
    <row r="58" spans="1:5" x14ac:dyDescent="0.25">
      <c r="A58" s="38"/>
      <c r="C58" s="25"/>
      <c r="D58" s="25"/>
      <c r="E58" s="25"/>
    </row>
    <row r="59" spans="1:5" x14ac:dyDescent="0.25">
      <c r="A59" s="38"/>
      <c r="C59" s="25"/>
      <c r="D59" s="25"/>
      <c r="E59" s="25"/>
    </row>
    <row r="60" spans="1:5" x14ac:dyDescent="0.25">
      <c r="A60" s="38"/>
      <c r="C60" s="25"/>
      <c r="D60" s="25"/>
      <c r="E60" s="25"/>
    </row>
    <row r="61" spans="1:5" x14ac:dyDescent="0.25">
      <c r="A61" s="38"/>
      <c r="C61" s="25"/>
      <c r="D61" s="25"/>
      <c r="E61" s="25"/>
    </row>
    <row r="62" spans="1:5" x14ac:dyDescent="0.25">
      <c r="A62" s="38"/>
      <c r="C62" s="25"/>
      <c r="D62" s="25"/>
      <c r="E62" s="25"/>
    </row>
    <row r="63" spans="1:5" x14ac:dyDescent="0.25">
      <c r="A63" s="38"/>
      <c r="C63" s="25"/>
      <c r="D63" s="25"/>
      <c r="E63" s="25"/>
    </row>
    <row r="64" spans="1:5" x14ac:dyDescent="0.25">
      <c r="A64" s="38"/>
      <c r="C64" s="25"/>
      <c r="D64" s="25"/>
      <c r="E64" s="25"/>
    </row>
    <row r="65" spans="1:5" x14ac:dyDescent="0.25">
      <c r="A65" s="38"/>
      <c r="C65" s="25"/>
      <c r="D65" s="25"/>
      <c r="E65" s="25"/>
    </row>
    <row r="66" spans="1:5" x14ac:dyDescent="0.25">
      <c r="A66" s="38"/>
      <c r="C66" s="25"/>
      <c r="D66" s="25"/>
      <c r="E66" s="25"/>
    </row>
    <row r="67" spans="1:5" x14ac:dyDescent="0.25">
      <c r="A67" s="38"/>
      <c r="C67" s="25"/>
      <c r="D67" s="25"/>
      <c r="E67" s="25"/>
    </row>
    <row r="68" spans="1:5" x14ac:dyDescent="0.25">
      <c r="A68" s="38"/>
      <c r="C68" s="25"/>
      <c r="D68" s="25"/>
      <c r="E68" s="25"/>
    </row>
    <row r="69" spans="1:5" x14ac:dyDescent="0.25">
      <c r="A69" s="38"/>
      <c r="C69" s="25"/>
      <c r="D69" s="25"/>
      <c r="E69" s="25"/>
    </row>
    <row r="70" spans="1:5" x14ac:dyDescent="0.25">
      <c r="A70" s="38"/>
      <c r="C70" s="25"/>
      <c r="D70" s="25"/>
      <c r="E70" s="25"/>
    </row>
    <row r="71" spans="1:5" x14ac:dyDescent="0.25">
      <c r="A71" s="38"/>
      <c r="C71" s="25"/>
      <c r="D71" s="25"/>
      <c r="E71" s="25"/>
    </row>
    <row r="72" spans="1:5" x14ac:dyDescent="0.25">
      <c r="A72" s="38"/>
      <c r="C72" s="25"/>
      <c r="D72" s="25"/>
      <c r="E72" s="25"/>
    </row>
    <row r="73" spans="1:5" x14ac:dyDescent="0.25">
      <c r="A73" s="38"/>
      <c r="C73" s="25"/>
      <c r="D73" s="25"/>
      <c r="E73" s="25"/>
    </row>
    <row r="74" spans="1:5" x14ac:dyDescent="0.25">
      <c r="A74" s="38"/>
      <c r="C74" s="25"/>
      <c r="D74" s="25"/>
      <c r="E74" s="25"/>
    </row>
    <row r="75" spans="1:5" x14ac:dyDescent="0.25">
      <c r="A75" s="38"/>
      <c r="C75" s="25"/>
      <c r="D75" s="25"/>
      <c r="E75" s="25"/>
    </row>
    <row r="76" spans="1:5" x14ac:dyDescent="0.25">
      <c r="A76" s="38"/>
      <c r="C76" s="25"/>
      <c r="D76" s="25"/>
      <c r="E76" s="25"/>
    </row>
    <row r="77" spans="1:5" x14ac:dyDescent="0.25">
      <c r="A77" s="38"/>
      <c r="C77" s="25"/>
      <c r="D77" s="25"/>
      <c r="E77" s="25"/>
    </row>
    <row r="78" spans="1:5" x14ac:dyDescent="0.25">
      <c r="A78" s="38"/>
      <c r="C78" s="25"/>
      <c r="D78" s="25"/>
      <c r="E78" s="25"/>
    </row>
    <row r="79" spans="1:5" x14ac:dyDescent="0.25">
      <c r="A79" s="38"/>
      <c r="C79" s="25"/>
      <c r="D79" s="25"/>
      <c r="E79" s="25"/>
    </row>
    <row r="80" spans="1:5" x14ac:dyDescent="0.25">
      <c r="A80" s="38"/>
      <c r="C80" s="25"/>
      <c r="D80" s="25"/>
      <c r="E80" s="25"/>
    </row>
    <row r="81" spans="1:5" x14ac:dyDescent="0.25">
      <c r="A81" s="38"/>
      <c r="C81" s="25"/>
      <c r="D81" s="25"/>
      <c r="E81" s="25"/>
    </row>
    <row r="82" spans="1:5" x14ac:dyDescent="0.25">
      <c r="A82" s="38"/>
      <c r="C82" s="25"/>
      <c r="D82" s="25"/>
      <c r="E82" s="25"/>
    </row>
    <row r="83" spans="1:5" x14ac:dyDescent="0.25">
      <c r="A83" s="38"/>
      <c r="C83" s="25"/>
      <c r="D83" s="25"/>
      <c r="E83" s="25"/>
    </row>
    <row r="84" spans="1:5" x14ac:dyDescent="0.25">
      <c r="A84" s="38"/>
      <c r="C84" s="25"/>
      <c r="D84" s="25"/>
      <c r="E84" s="25"/>
    </row>
    <row r="85" spans="1:5" x14ac:dyDescent="0.25">
      <c r="A85" s="38"/>
      <c r="C85" s="25"/>
      <c r="D85" s="25"/>
      <c r="E85" s="25"/>
    </row>
    <row r="86" spans="1:5" x14ac:dyDescent="0.25">
      <c r="A86" s="38"/>
      <c r="C86" s="25"/>
      <c r="D86" s="25"/>
      <c r="E86" s="25"/>
    </row>
    <row r="87" spans="1:5" x14ac:dyDescent="0.25">
      <c r="A87" s="38"/>
      <c r="C87" s="25"/>
      <c r="D87" s="25"/>
      <c r="E87" s="25"/>
    </row>
    <row r="88" spans="1:5" x14ac:dyDescent="0.25">
      <c r="A88" s="38"/>
      <c r="C88" s="25"/>
      <c r="D88" s="25"/>
      <c r="E88" s="25"/>
    </row>
    <row r="89" spans="1:5" x14ac:dyDescent="0.25">
      <c r="A89" s="38"/>
      <c r="C89" s="25"/>
      <c r="D89" s="25"/>
      <c r="E89" s="25"/>
    </row>
    <row r="90" spans="1:5" x14ac:dyDescent="0.25">
      <c r="A90" s="38"/>
      <c r="C90" s="25"/>
      <c r="D90" s="25"/>
      <c r="E90" s="25"/>
    </row>
    <row r="91" spans="1:5" x14ac:dyDescent="0.25">
      <c r="A91" s="38"/>
      <c r="C91" s="25"/>
      <c r="D91" s="25"/>
      <c r="E91" s="25"/>
    </row>
    <row r="92" spans="1:5" x14ac:dyDescent="0.25">
      <c r="A92" s="38"/>
      <c r="C92" s="25"/>
      <c r="D92" s="25"/>
      <c r="E92" s="25"/>
    </row>
    <row r="93" spans="1:5" x14ac:dyDescent="0.25">
      <c r="A93" s="38"/>
      <c r="C93" s="25"/>
      <c r="D93" s="25"/>
      <c r="E93" s="25"/>
    </row>
    <row r="94" spans="1:5" x14ac:dyDescent="0.25">
      <c r="A94" s="38"/>
      <c r="C94" s="25"/>
      <c r="D94" s="25"/>
      <c r="E94" s="25"/>
    </row>
    <row r="95" spans="1:5" x14ac:dyDescent="0.25">
      <c r="A95" s="38"/>
      <c r="C95" s="25"/>
      <c r="D95" s="25"/>
      <c r="E95" s="25"/>
    </row>
    <row r="96" spans="1:5" x14ac:dyDescent="0.25">
      <c r="A96" s="38"/>
      <c r="C96" s="25"/>
      <c r="D96" s="25"/>
      <c r="E96" s="25"/>
    </row>
    <row r="97" spans="1:5" x14ac:dyDescent="0.25">
      <c r="A97" s="38"/>
      <c r="C97" s="25"/>
      <c r="D97" s="25"/>
      <c r="E97" s="25"/>
    </row>
    <row r="98" spans="1:5" x14ac:dyDescent="0.25">
      <c r="A98" s="38"/>
      <c r="C98" s="25"/>
      <c r="D98" s="25"/>
      <c r="E98" s="25"/>
    </row>
    <row r="99" spans="1:5" x14ac:dyDescent="0.25">
      <c r="A99" s="38"/>
      <c r="C99" s="25"/>
      <c r="D99" s="25"/>
      <c r="E99" s="25"/>
    </row>
    <row r="100" spans="1:5" x14ac:dyDescent="0.25">
      <c r="A100" s="38"/>
      <c r="C100" s="25"/>
      <c r="D100" s="25"/>
      <c r="E100" s="25"/>
    </row>
    <row r="101" spans="1:5" x14ac:dyDescent="0.25">
      <c r="A101" s="38"/>
      <c r="C101" s="25"/>
      <c r="D101" s="25"/>
      <c r="E101" s="25"/>
    </row>
    <row r="102" spans="1:5" x14ac:dyDescent="0.25">
      <c r="A102" s="38"/>
      <c r="C102" s="25"/>
      <c r="D102" s="25"/>
      <c r="E102" s="25"/>
    </row>
    <row r="103" spans="1:5" x14ac:dyDescent="0.25">
      <c r="A103" s="38"/>
      <c r="C103" s="25"/>
      <c r="D103" s="25"/>
      <c r="E103" s="25"/>
    </row>
    <row r="104" spans="1:5" x14ac:dyDescent="0.25">
      <c r="A104" s="38"/>
      <c r="C104" s="25"/>
      <c r="D104" s="25"/>
      <c r="E104" s="25"/>
    </row>
    <row r="105" spans="1:5" x14ac:dyDescent="0.25">
      <c r="A105" s="38"/>
      <c r="C105" s="25"/>
      <c r="D105" s="25"/>
      <c r="E105" s="25"/>
    </row>
    <row r="106" spans="1:5" x14ac:dyDescent="0.25">
      <c r="A106" s="38"/>
      <c r="C106" s="25"/>
      <c r="D106" s="25"/>
      <c r="E106" s="25"/>
    </row>
    <row r="107" spans="1:5" x14ac:dyDescent="0.25">
      <c r="A107" s="38"/>
      <c r="C107" s="25"/>
      <c r="D107" s="25"/>
      <c r="E107" s="25"/>
    </row>
    <row r="108" spans="1:5" x14ac:dyDescent="0.25">
      <c r="A108" s="38"/>
      <c r="C108" s="25"/>
      <c r="D108" s="25"/>
      <c r="E108" s="25"/>
    </row>
    <row r="109" spans="1:5" x14ac:dyDescent="0.25">
      <c r="A109" s="38"/>
      <c r="C109" s="25"/>
      <c r="D109" s="25"/>
      <c r="E109" s="25"/>
    </row>
    <row r="110" spans="1:5" x14ac:dyDescent="0.25">
      <c r="A110" s="38"/>
      <c r="C110" s="25"/>
      <c r="D110" s="25"/>
      <c r="E110" s="25"/>
    </row>
    <row r="111" spans="1:5" x14ac:dyDescent="0.25">
      <c r="A111" s="38"/>
      <c r="C111" s="25"/>
      <c r="D111" s="25"/>
      <c r="E111" s="25"/>
    </row>
    <row r="112" spans="1:5" x14ac:dyDescent="0.25">
      <c r="A112" s="38"/>
      <c r="C112" s="25"/>
      <c r="D112" s="25"/>
      <c r="E112" s="25"/>
    </row>
    <row r="113" spans="1:5" x14ac:dyDescent="0.25">
      <c r="A113" s="38"/>
      <c r="C113" s="25"/>
      <c r="D113" s="25"/>
      <c r="E113" s="25"/>
    </row>
    <row r="114" spans="1:5" x14ac:dyDescent="0.25">
      <c r="A114" s="38"/>
      <c r="C114" s="25"/>
      <c r="D114" s="25"/>
      <c r="E114" s="25"/>
    </row>
    <row r="115" spans="1:5" x14ac:dyDescent="0.25">
      <c r="A115" s="38"/>
      <c r="C115" s="25"/>
      <c r="D115" s="25"/>
      <c r="E115" s="25"/>
    </row>
    <row r="116" spans="1:5" x14ac:dyDescent="0.25">
      <c r="A116" s="38"/>
      <c r="C116" s="25"/>
      <c r="D116" s="25"/>
      <c r="E116" s="25"/>
    </row>
    <row r="117" spans="1:5" x14ac:dyDescent="0.25">
      <c r="A117" s="38"/>
      <c r="C117" s="25"/>
      <c r="D117" s="25"/>
      <c r="E117" s="25"/>
    </row>
    <row r="118" spans="1:5" x14ac:dyDescent="0.25">
      <c r="A118" s="38"/>
      <c r="C118" s="25"/>
      <c r="D118" s="25"/>
      <c r="E118" s="25"/>
    </row>
    <row r="119" spans="1:5" x14ac:dyDescent="0.25">
      <c r="A119" s="38"/>
      <c r="C119" s="25"/>
      <c r="D119" s="25"/>
      <c r="E119" s="25"/>
    </row>
    <row r="120" spans="1:5" x14ac:dyDescent="0.25">
      <c r="A120" s="38"/>
      <c r="C120" s="25"/>
      <c r="D120" s="25"/>
      <c r="E120" s="25"/>
    </row>
    <row r="121" spans="1:5" x14ac:dyDescent="0.25">
      <c r="A121" s="38"/>
      <c r="C121" s="25"/>
      <c r="D121" s="25"/>
      <c r="E121" s="25"/>
    </row>
    <row r="122" spans="1:5" x14ac:dyDescent="0.25">
      <c r="A122" s="38"/>
      <c r="C122" s="25"/>
      <c r="D122" s="25"/>
      <c r="E122" s="25"/>
    </row>
    <row r="123" spans="1:5" x14ac:dyDescent="0.25">
      <c r="A123" s="38"/>
      <c r="C123" s="25"/>
      <c r="D123" s="25"/>
      <c r="E123" s="25"/>
    </row>
    <row r="124" spans="1:5" x14ac:dyDescent="0.25">
      <c r="A124" s="38"/>
      <c r="C124" s="25"/>
      <c r="D124" s="25"/>
      <c r="E124" s="25"/>
    </row>
    <row r="125" spans="1:5" x14ac:dyDescent="0.25">
      <c r="A125" s="38"/>
      <c r="C125" s="25"/>
      <c r="D125" s="25"/>
      <c r="E125" s="25"/>
    </row>
    <row r="126" spans="1:5" x14ac:dyDescent="0.25">
      <c r="A126" s="38"/>
      <c r="C126" s="25"/>
      <c r="D126" s="25"/>
      <c r="E126" s="25"/>
    </row>
    <row r="127" spans="1:5" x14ac:dyDescent="0.25">
      <c r="A127" s="38"/>
      <c r="C127" s="25"/>
      <c r="D127" s="25"/>
      <c r="E127" s="25"/>
    </row>
    <row r="128" spans="1:5" x14ac:dyDescent="0.25">
      <c r="A128" s="38"/>
      <c r="C128" s="25"/>
      <c r="D128" s="25"/>
      <c r="E128" s="25"/>
    </row>
    <row r="129" spans="1:5" x14ac:dyDescent="0.25">
      <c r="A129" s="38"/>
      <c r="C129" s="25"/>
      <c r="D129" s="25"/>
      <c r="E129" s="25"/>
    </row>
    <row r="130" spans="1:5" x14ac:dyDescent="0.25">
      <c r="A130" s="38"/>
      <c r="C130" s="25"/>
      <c r="D130" s="25"/>
      <c r="E130" s="25"/>
    </row>
    <row r="131" spans="1:5" x14ac:dyDescent="0.25">
      <c r="A131" s="38"/>
      <c r="C131" s="25"/>
      <c r="D131" s="25"/>
      <c r="E131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/>
      <c r="H5" s="7" t="str">
        <f>Título</f>
        <v>Análise de Conjuntura 2019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Índice!AB46</f>
        <v>Gráfico 26 - Autoconsumo e energia exportada pelas usinas de biomassa de cana</v>
      </c>
      <c r="D8" s="59"/>
    </row>
    <row r="9" spans="1:130" x14ac:dyDescent="0.25">
      <c r="C9" s="49"/>
    </row>
    <row r="10" spans="1:130" x14ac:dyDescent="0.25">
      <c r="A10" s="4" t="s">
        <v>0</v>
      </c>
      <c r="C10" s="32" t="s">
        <v>105</v>
      </c>
      <c r="D10" s="32" t="s">
        <v>57</v>
      </c>
    </row>
    <row r="11" spans="1:130" ht="18" x14ac:dyDescent="0.25">
      <c r="B11" s="4"/>
      <c r="C11" s="52" t="s">
        <v>256</v>
      </c>
      <c r="D11" s="52"/>
    </row>
    <row r="12" spans="1:130" x14ac:dyDescent="0.25">
      <c r="A12" s="69">
        <v>2012</v>
      </c>
      <c r="B12" s="6"/>
      <c r="C12" s="25">
        <v>1.4839237957783598</v>
      </c>
      <c r="D12" s="25">
        <v>1.3273672081352028</v>
      </c>
    </row>
    <row r="13" spans="1:130" x14ac:dyDescent="0.25">
      <c r="A13" s="69">
        <v>2013</v>
      </c>
      <c r="B13" s="6"/>
      <c r="C13" s="25">
        <v>1.5853885325969301</v>
      </c>
      <c r="D13" s="25">
        <v>1.6280437570452053</v>
      </c>
    </row>
    <row r="14" spans="1:130" x14ac:dyDescent="0.25">
      <c r="A14" s="69">
        <v>2014</v>
      </c>
      <c r="B14" s="6"/>
      <c r="C14" s="25">
        <v>1.5127692982357961</v>
      </c>
      <c r="D14" s="25">
        <v>1.9519711364929224</v>
      </c>
      <c r="E14" s="18"/>
    </row>
    <row r="15" spans="1:130" x14ac:dyDescent="0.25">
      <c r="A15" s="69">
        <v>2015</v>
      </c>
      <c r="B15" s="6"/>
      <c r="C15" s="25">
        <v>1.5670317973437962</v>
      </c>
      <c r="D15" s="25">
        <v>2.0548598492704335</v>
      </c>
    </row>
    <row r="16" spans="1:130" x14ac:dyDescent="0.25">
      <c r="A16" s="69">
        <v>2016</v>
      </c>
      <c r="B16" s="6"/>
      <c r="C16" s="25">
        <v>1.6018237148431278</v>
      </c>
      <c r="D16" s="25">
        <v>2.389123339826142</v>
      </c>
    </row>
    <row r="17" spans="1:4" x14ac:dyDescent="0.25">
      <c r="A17" s="69">
        <v>2017</v>
      </c>
      <c r="B17" s="6"/>
      <c r="C17" s="25">
        <v>1.6406549080473938</v>
      </c>
      <c r="D17" s="25">
        <v>2.4363450122007988</v>
      </c>
    </row>
    <row r="18" spans="1:4" x14ac:dyDescent="0.25">
      <c r="A18" s="69">
        <v>2018</v>
      </c>
      <c r="B18" s="6"/>
      <c r="C18" s="25">
        <v>1.5613349329928277</v>
      </c>
      <c r="D18" s="25">
        <v>2.4471017228013867</v>
      </c>
    </row>
    <row r="19" spans="1:4" x14ac:dyDescent="0.25">
      <c r="A19" s="69">
        <v>2019</v>
      </c>
      <c r="B19" s="6"/>
      <c r="C19" s="25">
        <v>1.6477230373489999</v>
      </c>
      <c r="D19" s="127">
        <v>2.5579101171719998</v>
      </c>
    </row>
    <row r="20" spans="1:4" x14ac:dyDescent="0.25">
      <c r="A20" s="38"/>
      <c r="B20" s="6"/>
      <c r="C20" s="25"/>
      <c r="D20" s="25"/>
    </row>
    <row r="21" spans="1:4" x14ac:dyDescent="0.25">
      <c r="A21" s="38"/>
      <c r="B21" s="141" t="s">
        <v>263</v>
      </c>
      <c r="C21" s="25"/>
      <c r="D21" s="25"/>
    </row>
    <row r="22" spans="1:4" x14ac:dyDescent="0.25">
      <c r="A22" s="38"/>
      <c r="B22" s="141" t="s">
        <v>287</v>
      </c>
      <c r="C22" s="25"/>
      <c r="D22" s="25"/>
    </row>
    <row r="23" spans="1:4" x14ac:dyDescent="0.25">
      <c r="A23" s="38"/>
      <c r="B23" s="141" t="s">
        <v>279</v>
      </c>
      <c r="C23" s="25"/>
      <c r="D23" s="25"/>
    </row>
    <row r="24" spans="1:4" x14ac:dyDescent="0.25">
      <c r="A24" s="38"/>
      <c r="C24" s="25"/>
      <c r="D24" s="25"/>
    </row>
    <row r="25" spans="1:4" x14ac:dyDescent="0.25">
      <c r="A25" s="38"/>
      <c r="C25" s="25"/>
      <c r="D25" s="25"/>
    </row>
    <row r="26" spans="1:4" x14ac:dyDescent="0.25">
      <c r="A26" s="38"/>
      <c r="C26" s="25"/>
      <c r="D26" s="25"/>
    </row>
    <row r="27" spans="1:4" x14ac:dyDescent="0.25">
      <c r="A27" s="38"/>
      <c r="C27" s="25"/>
      <c r="D27" s="25"/>
    </row>
    <row r="28" spans="1:4" x14ac:dyDescent="0.25">
      <c r="A28" s="38"/>
      <c r="C28" s="25"/>
      <c r="D28" s="25"/>
    </row>
    <row r="29" spans="1:4" x14ac:dyDescent="0.25">
      <c r="A29" s="38"/>
      <c r="C29" s="25"/>
      <c r="D29" s="25"/>
    </row>
    <row r="30" spans="1:4" x14ac:dyDescent="0.25">
      <c r="A30" s="38"/>
      <c r="C30" s="25"/>
      <c r="D30" s="25"/>
    </row>
    <row r="31" spans="1:4" x14ac:dyDescent="0.25">
      <c r="A31" s="38"/>
      <c r="C31" s="25"/>
      <c r="D31" s="25"/>
    </row>
    <row r="32" spans="1:4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38"/>
      <c r="C36" s="25"/>
      <c r="D36" s="25"/>
    </row>
    <row r="37" spans="1:4" x14ac:dyDescent="0.25">
      <c r="A37" s="38"/>
      <c r="C37" s="25"/>
      <c r="D37" s="25"/>
    </row>
    <row r="38" spans="1:4" x14ac:dyDescent="0.25">
      <c r="A38" s="38"/>
      <c r="C38" s="25"/>
      <c r="D38" s="25"/>
    </row>
    <row r="39" spans="1:4" x14ac:dyDescent="0.25">
      <c r="A39" s="38"/>
      <c r="C39" s="25"/>
      <c r="D39" s="25"/>
    </row>
    <row r="40" spans="1:4" x14ac:dyDescent="0.25">
      <c r="A40" s="38"/>
      <c r="C40" s="25"/>
      <c r="D40" s="25"/>
    </row>
    <row r="41" spans="1:4" x14ac:dyDescent="0.25">
      <c r="A41" s="38"/>
      <c r="C41" s="25"/>
      <c r="D41" s="25"/>
    </row>
    <row r="42" spans="1:4" x14ac:dyDescent="0.25">
      <c r="A42" s="38"/>
      <c r="C42" s="25"/>
      <c r="D42" s="25"/>
    </row>
    <row r="43" spans="1:4" x14ac:dyDescent="0.25">
      <c r="A43" s="38"/>
      <c r="C43" s="25"/>
      <c r="D43" s="25"/>
    </row>
    <row r="44" spans="1:4" x14ac:dyDescent="0.25">
      <c r="A44" s="38"/>
      <c r="C44" s="25"/>
      <c r="D44" s="25"/>
    </row>
    <row r="45" spans="1:4" x14ac:dyDescent="0.25">
      <c r="A45" s="38"/>
      <c r="C45" s="25"/>
      <c r="D45" s="25"/>
    </row>
    <row r="46" spans="1:4" x14ac:dyDescent="0.25">
      <c r="A46" s="38"/>
      <c r="C46" s="25"/>
      <c r="D46" s="25"/>
    </row>
    <row r="47" spans="1:4" x14ac:dyDescent="0.25">
      <c r="A47" s="38"/>
      <c r="C47" s="25"/>
      <c r="D47" s="25"/>
    </row>
    <row r="48" spans="1:4" x14ac:dyDescent="0.25">
      <c r="A48" s="38"/>
      <c r="C48" s="25"/>
      <c r="D48" s="25"/>
    </row>
    <row r="49" spans="1:4" x14ac:dyDescent="0.25">
      <c r="A49" s="38"/>
      <c r="C49" s="25"/>
      <c r="D49" s="25"/>
    </row>
    <row r="50" spans="1:4" x14ac:dyDescent="0.25">
      <c r="A50" s="38"/>
      <c r="C50" s="25"/>
      <c r="D50" s="25"/>
    </row>
    <row r="51" spans="1:4" x14ac:dyDescent="0.25">
      <c r="A51" s="38"/>
      <c r="C51" s="25"/>
      <c r="D51" s="25"/>
    </row>
    <row r="52" spans="1:4" x14ac:dyDescent="0.25">
      <c r="A52" s="38"/>
      <c r="C52" s="25"/>
      <c r="D52" s="25"/>
    </row>
    <row r="53" spans="1:4" x14ac:dyDescent="0.25">
      <c r="A53" s="38"/>
      <c r="C53" s="25"/>
      <c r="D53" s="25"/>
    </row>
    <row r="54" spans="1:4" x14ac:dyDescent="0.25">
      <c r="A54" s="38"/>
      <c r="C54" s="25"/>
      <c r="D54" s="25"/>
    </row>
    <row r="55" spans="1:4" x14ac:dyDescent="0.25">
      <c r="A55" s="38"/>
      <c r="C55" s="25"/>
      <c r="D55" s="25"/>
    </row>
    <row r="56" spans="1:4" x14ac:dyDescent="0.25">
      <c r="A56" s="38"/>
      <c r="C56" s="25"/>
      <c r="D56" s="25"/>
    </row>
    <row r="57" spans="1:4" x14ac:dyDescent="0.25">
      <c r="A57" s="38"/>
      <c r="C57" s="25"/>
      <c r="D57" s="25"/>
    </row>
    <row r="58" spans="1:4" x14ac:dyDescent="0.25">
      <c r="A58" s="38"/>
      <c r="C58" s="25"/>
      <c r="D58" s="25"/>
    </row>
    <row r="59" spans="1:4" x14ac:dyDescent="0.25">
      <c r="A59" s="38"/>
      <c r="C59" s="25"/>
      <c r="D59" s="25"/>
    </row>
    <row r="60" spans="1:4" x14ac:dyDescent="0.25">
      <c r="A60" s="38"/>
      <c r="C60" s="25"/>
      <c r="D60" s="25"/>
    </row>
    <row r="61" spans="1:4" x14ac:dyDescent="0.25">
      <c r="A61" s="38"/>
      <c r="C61" s="25"/>
      <c r="D61" s="25"/>
    </row>
    <row r="62" spans="1:4" x14ac:dyDescent="0.25">
      <c r="A62" s="38"/>
      <c r="C62" s="25"/>
      <c r="D62" s="25"/>
    </row>
    <row r="63" spans="1:4" x14ac:dyDescent="0.25">
      <c r="A63" s="38"/>
      <c r="C63" s="25"/>
      <c r="D63" s="25"/>
    </row>
    <row r="64" spans="1:4" x14ac:dyDescent="0.25">
      <c r="A64" s="38"/>
      <c r="C64" s="25"/>
      <c r="D64" s="25"/>
    </row>
    <row r="65" spans="1:4" x14ac:dyDescent="0.25">
      <c r="A65" s="38"/>
      <c r="C65" s="25"/>
      <c r="D65" s="25"/>
    </row>
    <row r="66" spans="1:4" x14ac:dyDescent="0.25">
      <c r="A66" s="38"/>
      <c r="C66" s="25"/>
      <c r="D66" s="25"/>
    </row>
    <row r="67" spans="1:4" x14ac:dyDescent="0.25">
      <c r="A67" s="38"/>
      <c r="C67" s="25"/>
      <c r="D67" s="25"/>
    </row>
    <row r="68" spans="1:4" x14ac:dyDescent="0.25">
      <c r="A68" s="38"/>
      <c r="C68" s="25"/>
      <c r="D68" s="25"/>
    </row>
    <row r="69" spans="1:4" x14ac:dyDescent="0.25">
      <c r="A69" s="38"/>
      <c r="C69" s="25"/>
      <c r="D69" s="25"/>
    </row>
    <row r="70" spans="1:4" x14ac:dyDescent="0.25">
      <c r="A70" s="38"/>
      <c r="C70" s="25"/>
      <c r="D70" s="25"/>
    </row>
    <row r="71" spans="1:4" x14ac:dyDescent="0.25">
      <c r="A71" s="38"/>
      <c r="C71" s="25"/>
      <c r="D71" s="25"/>
    </row>
    <row r="72" spans="1:4" x14ac:dyDescent="0.25">
      <c r="A72" s="38"/>
      <c r="C72" s="25"/>
      <c r="D72" s="25"/>
    </row>
    <row r="73" spans="1:4" x14ac:dyDescent="0.25">
      <c r="A73" s="38"/>
      <c r="C73" s="25"/>
      <c r="D73" s="25"/>
    </row>
    <row r="74" spans="1:4" x14ac:dyDescent="0.25">
      <c r="A74" s="38"/>
      <c r="C74" s="25"/>
      <c r="D74" s="25"/>
    </row>
    <row r="75" spans="1:4" x14ac:dyDescent="0.25">
      <c r="A75" s="38"/>
      <c r="C75" s="25"/>
      <c r="D75" s="25"/>
    </row>
    <row r="76" spans="1:4" x14ac:dyDescent="0.25">
      <c r="A76" s="38"/>
      <c r="C76" s="25"/>
      <c r="D76" s="25"/>
    </row>
    <row r="77" spans="1:4" x14ac:dyDescent="0.25">
      <c r="A77" s="38"/>
      <c r="C77" s="25"/>
      <c r="D77" s="25"/>
    </row>
    <row r="78" spans="1:4" x14ac:dyDescent="0.25">
      <c r="A78" s="38"/>
      <c r="C78" s="25"/>
      <c r="D78" s="25"/>
    </row>
    <row r="79" spans="1:4" x14ac:dyDescent="0.25">
      <c r="A79" s="38"/>
      <c r="C79" s="25"/>
      <c r="D79" s="25"/>
    </row>
    <row r="80" spans="1:4" x14ac:dyDescent="0.25">
      <c r="A80" s="38"/>
      <c r="C80" s="25"/>
      <c r="D80" s="25"/>
    </row>
    <row r="81" spans="1:4" x14ac:dyDescent="0.25">
      <c r="A81" s="38"/>
      <c r="C81" s="25"/>
      <c r="D81" s="25"/>
    </row>
    <row r="82" spans="1:4" x14ac:dyDescent="0.25">
      <c r="A82" s="38"/>
      <c r="C82" s="25"/>
      <c r="D82" s="25"/>
    </row>
    <row r="83" spans="1:4" x14ac:dyDescent="0.25">
      <c r="A83" s="38"/>
      <c r="C83" s="25"/>
      <c r="D83" s="25"/>
    </row>
    <row r="84" spans="1:4" x14ac:dyDescent="0.25">
      <c r="A84" s="38"/>
      <c r="C84" s="25"/>
      <c r="D84" s="25"/>
    </row>
    <row r="85" spans="1:4" x14ac:dyDescent="0.25">
      <c r="A85" s="38"/>
      <c r="C85" s="25"/>
      <c r="D85" s="25"/>
    </row>
    <row r="86" spans="1:4" x14ac:dyDescent="0.25">
      <c r="A86" s="38"/>
      <c r="C86" s="25"/>
      <c r="D86" s="25"/>
    </row>
    <row r="87" spans="1:4" x14ac:dyDescent="0.25">
      <c r="A87" s="38"/>
      <c r="C87" s="25"/>
      <c r="D87" s="25"/>
    </row>
    <row r="88" spans="1:4" x14ac:dyDescent="0.25">
      <c r="A88" s="38"/>
      <c r="C88" s="25"/>
      <c r="D88" s="25"/>
    </row>
    <row r="89" spans="1:4" x14ac:dyDescent="0.25">
      <c r="A89" s="38"/>
      <c r="C89" s="25"/>
      <c r="D89" s="25"/>
    </row>
    <row r="90" spans="1:4" x14ac:dyDescent="0.25">
      <c r="A90" s="38"/>
      <c r="C90" s="25"/>
      <c r="D90" s="25"/>
    </row>
    <row r="91" spans="1:4" x14ac:dyDescent="0.25">
      <c r="A91" s="38"/>
      <c r="C91" s="25"/>
      <c r="D91" s="25"/>
    </row>
    <row r="92" spans="1:4" x14ac:dyDescent="0.25">
      <c r="A92" s="38"/>
      <c r="C92" s="25"/>
      <c r="D92" s="25"/>
    </row>
    <row r="93" spans="1:4" x14ac:dyDescent="0.25">
      <c r="A93" s="38"/>
      <c r="C93" s="25"/>
      <c r="D93" s="25"/>
    </row>
    <row r="94" spans="1:4" x14ac:dyDescent="0.25">
      <c r="A94" s="38"/>
      <c r="C94" s="25"/>
      <c r="D94" s="25"/>
    </row>
    <row r="95" spans="1:4" x14ac:dyDescent="0.25">
      <c r="A95" s="38"/>
      <c r="C95" s="25"/>
      <c r="D95" s="25"/>
    </row>
    <row r="96" spans="1:4" x14ac:dyDescent="0.25">
      <c r="A96" s="38"/>
      <c r="C96" s="25"/>
      <c r="D96" s="25"/>
    </row>
    <row r="97" spans="1:4" x14ac:dyDescent="0.25">
      <c r="A97" s="38"/>
      <c r="C97" s="25"/>
      <c r="D97" s="25"/>
    </row>
    <row r="98" spans="1:4" x14ac:dyDescent="0.25">
      <c r="A98" s="38"/>
      <c r="C98" s="25"/>
      <c r="D98" s="25"/>
    </row>
    <row r="99" spans="1:4" x14ac:dyDescent="0.25">
      <c r="A99" s="38"/>
      <c r="C99" s="25"/>
      <c r="D99" s="25"/>
    </row>
    <row r="100" spans="1:4" x14ac:dyDescent="0.25">
      <c r="A100" s="38"/>
      <c r="C100" s="25"/>
      <c r="D100" s="25"/>
    </row>
    <row r="101" spans="1:4" x14ac:dyDescent="0.25">
      <c r="A101" s="38"/>
      <c r="C101" s="25"/>
      <c r="D101" s="25"/>
    </row>
    <row r="102" spans="1:4" x14ac:dyDescent="0.25">
      <c r="A102" s="38"/>
      <c r="C102" s="25"/>
      <c r="D102" s="25"/>
    </row>
    <row r="103" spans="1:4" x14ac:dyDescent="0.25">
      <c r="A103" s="38"/>
      <c r="C103" s="25"/>
      <c r="D103" s="25"/>
    </row>
    <row r="104" spans="1:4" x14ac:dyDescent="0.25">
      <c r="A104" s="38"/>
      <c r="C104" s="25"/>
      <c r="D104" s="25"/>
    </row>
    <row r="105" spans="1:4" x14ac:dyDescent="0.25">
      <c r="A105" s="38"/>
      <c r="C105" s="25"/>
      <c r="D105" s="25"/>
    </row>
    <row r="106" spans="1:4" x14ac:dyDescent="0.25">
      <c r="A106" s="38"/>
      <c r="C106" s="25"/>
      <c r="D106" s="25"/>
    </row>
    <row r="107" spans="1:4" x14ac:dyDescent="0.25">
      <c r="A107" s="38"/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8" width="14.140625" style="2" customWidth="1"/>
    <col min="9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/>
      <c r="H5" s="7" t="str">
        <f>Título</f>
        <v>Análise de Conjuntura 2019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Índice!AB50</f>
        <v>Gráfico 27 - Histórico de energia exportada para o SIN e cana processada</v>
      </c>
      <c r="D8" s="59"/>
    </row>
    <row r="9" spans="1:130" x14ac:dyDescent="0.25">
      <c r="C9" s="49"/>
    </row>
    <row r="10" spans="1:130" ht="45" x14ac:dyDescent="0.25">
      <c r="A10" s="4" t="s">
        <v>0</v>
      </c>
      <c r="C10" s="32" t="s">
        <v>106</v>
      </c>
      <c r="D10" s="32" t="s">
        <v>107</v>
      </c>
      <c r="E10" s="32" t="s">
        <v>108</v>
      </c>
      <c r="F10" s="32" t="s">
        <v>109</v>
      </c>
      <c r="G10" s="32" t="s">
        <v>110</v>
      </c>
      <c r="H10" s="35" t="s">
        <v>111</v>
      </c>
    </row>
    <row r="11" spans="1:130" ht="18" x14ac:dyDescent="0.25">
      <c r="B11" s="4"/>
      <c r="C11" s="52" t="s">
        <v>256</v>
      </c>
      <c r="D11" s="52"/>
      <c r="E11" s="52"/>
      <c r="F11" s="52"/>
      <c r="G11" s="52"/>
      <c r="H11" s="68" t="s">
        <v>112</v>
      </c>
    </row>
    <row r="12" spans="1:130" x14ac:dyDescent="0.25">
      <c r="A12" s="69">
        <v>2012</v>
      </c>
      <c r="B12" s="6"/>
      <c r="C12" s="25">
        <v>0.64200000000000002</v>
      </c>
      <c r="D12" s="25">
        <v>0.22060130718954246</v>
      </c>
      <c r="E12" s="25">
        <v>0.115</v>
      </c>
      <c r="F12" s="25">
        <v>0.11296788952119603</v>
      </c>
      <c r="G12" s="25">
        <v>1.3274000000000001</v>
      </c>
      <c r="H12" s="30">
        <v>564.29220499999997</v>
      </c>
      <c r="L12" s="67"/>
      <c r="M12" s="67"/>
      <c r="N12" s="67"/>
      <c r="O12" s="67"/>
      <c r="P12" s="67"/>
    </row>
    <row r="13" spans="1:130" x14ac:dyDescent="0.25">
      <c r="A13" s="69">
        <v>2013</v>
      </c>
      <c r="B13" s="6"/>
      <c r="C13" s="25">
        <v>0.68140000000000001</v>
      </c>
      <c r="D13" s="25">
        <v>0.25560130718954249</v>
      </c>
      <c r="E13" s="25">
        <v>0.13730000000000001</v>
      </c>
      <c r="F13" s="25">
        <v>0.11586145785276922</v>
      </c>
      <c r="G13" s="25">
        <v>1.9605999999999999</v>
      </c>
      <c r="H13" s="30">
        <v>649.60343999999998</v>
      </c>
      <c r="L13" s="67"/>
      <c r="M13" s="67"/>
      <c r="N13" s="67"/>
      <c r="O13" s="67"/>
      <c r="P13" s="67"/>
    </row>
    <row r="14" spans="1:130" x14ac:dyDescent="0.25">
      <c r="A14" s="69">
        <v>2014</v>
      </c>
      <c r="B14" s="6"/>
      <c r="C14" s="25">
        <v>0.73139999999999994</v>
      </c>
      <c r="D14" s="25">
        <v>0.30280130718954246</v>
      </c>
      <c r="E14" s="25">
        <v>0.13730000000000001</v>
      </c>
      <c r="F14" s="25">
        <v>0.12099973237460529</v>
      </c>
      <c r="G14" s="25">
        <v>2.1023469491736306</v>
      </c>
      <c r="H14" s="30">
        <v>633.39603799999998</v>
      </c>
      <c r="L14" s="67"/>
      <c r="M14" s="67"/>
      <c r="N14" s="67"/>
      <c r="O14" s="67"/>
      <c r="P14" s="67"/>
    </row>
    <row r="15" spans="1:130" x14ac:dyDescent="0.25">
      <c r="A15" s="69">
        <v>2015</v>
      </c>
      <c r="B15" s="6"/>
      <c r="C15" s="25">
        <v>0.73459999999999992</v>
      </c>
      <c r="D15" s="25">
        <v>0.31370130718954248</v>
      </c>
      <c r="E15" s="25">
        <v>0.13730000000000001</v>
      </c>
      <c r="F15" s="25">
        <v>0.11566806995167692</v>
      </c>
      <c r="G15" s="25">
        <v>2.1358410779462318</v>
      </c>
      <c r="H15" s="30">
        <v>660.35565499999996</v>
      </c>
      <c r="L15" s="67"/>
      <c r="M15" s="67"/>
      <c r="N15" s="67"/>
      <c r="O15" s="67"/>
      <c r="P15" s="67"/>
    </row>
    <row r="16" spans="1:130" x14ac:dyDescent="0.25">
      <c r="A16" s="69">
        <v>2016</v>
      </c>
      <c r="B16" s="6"/>
      <c r="C16" s="25">
        <v>0.73459999999999992</v>
      </c>
      <c r="D16" s="25">
        <v>0.3347013071895425</v>
      </c>
      <c r="E16" s="25">
        <v>0.20449999999999999</v>
      </c>
      <c r="F16" s="25">
        <v>0.11934483081130526</v>
      </c>
      <c r="G16" s="25">
        <v>2.4229277491780818</v>
      </c>
      <c r="H16" s="30">
        <v>670.28575572253487</v>
      </c>
      <c r="L16" s="67"/>
      <c r="M16" s="67"/>
      <c r="N16" s="67"/>
    </row>
    <row r="17" spans="1:11" x14ac:dyDescent="0.25">
      <c r="A17" s="69">
        <v>2017</v>
      </c>
      <c r="B17" s="6"/>
      <c r="C17" s="25">
        <v>0.73459999999999992</v>
      </c>
      <c r="D17" s="25">
        <v>0.3347013071895425</v>
      </c>
      <c r="E17" s="25">
        <v>0.20449999999999999</v>
      </c>
      <c r="F17" s="25">
        <v>0.11236764697393965</v>
      </c>
      <c r="G17" s="25">
        <v>2.445625352796803</v>
      </c>
      <c r="H17" s="30">
        <v>635.39504999999997</v>
      </c>
    </row>
    <row r="18" spans="1:11" x14ac:dyDescent="0.25">
      <c r="A18" s="69">
        <v>2018</v>
      </c>
      <c r="B18" s="6"/>
      <c r="C18" s="25">
        <v>0.79859999999999998</v>
      </c>
      <c r="D18" s="25">
        <v>0.79579999999999995</v>
      </c>
      <c r="E18" s="25">
        <v>0.22931000000000001</v>
      </c>
      <c r="F18" s="25">
        <v>0.11236764697393965</v>
      </c>
      <c r="G18" s="25">
        <v>2.4837835681774574</v>
      </c>
      <c r="H18" s="30">
        <v>608.52213300000005</v>
      </c>
    </row>
    <row r="19" spans="1:11" x14ac:dyDescent="0.25">
      <c r="A19" s="69">
        <v>2019</v>
      </c>
      <c r="B19" s="6"/>
      <c r="C19" s="25">
        <v>0.75959999999999994</v>
      </c>
      <c r="D19" s="25">
        <v>0.56620000000000004</v>
      </c>
      <c r="E19" s="25">
        <v>0.20448499999999997</v>
      </c>
      <c r="F19" s="25">
        <v>0.10980586266374384</v>
      </c>
      <c r="G19" s="25">
        <v>2.5579101171717036</v>
      </c>
      <c r="H19" s="30">
        <v>654.08202000000006</v>
      </c>
    </row>
    <row r="20" spans="1:11" x14ac:dyDescent="0.25">
      <c r="A20" s="69"/>
      <c r="B20" s="6"/>
      <c r="C20" s="25"/>
      <c r="D20" s="25"/>
      <c r="E20" s="25"/>
      <c r="F20" s="25"/>
      <c r="H20" s="18"/>
      <c r="J20" s="67"/>
      <c r="K20" s="67"/>
    </row>
    <row r="21" spans="1:11" x14ac:dyDescent="0.25">
      <c r="A21" s="69"/>
      <c r="B21" s="141" t="s">
        <v>263</v>
      </c>
      <c r="C21" s="25"/>
      <c r="D21" s="25"/>
      <c r="E21" s="25"/>
      <c r="F21" s="25"/>
      <c r="J21" s="67"/>
      <c r="K21" s="67"/>
    </row>
    <row r="22" spans="1:11" x14ac:dyDescent="0.25">
      <c r="A22" s="38"/>
      <c r="B22" s="141" t="s">
        <v>287</v>
      </c>
      <c r="C22" s="25"/>
      <c r="D22" s="25"/>
    </row>
    <row r="23" spans="1:11" x14ac:dyDescent="0.25">
      <c r="A23" s="38"/>
      <c r="B23" s="141" t="s">
        <v>272</v>
      </c>
      <c r="C23" s="25"/>
      <c r="D23" s="25"/>
    </row>
    <row r="24" spans="1:11" x14ac:dyDescent="0.25">
      <c r="A24" s="38"/>
      <c r="C24" s="25"/>
      <c r="D24" s="25"/>
    </row>
    <row r="25" spans="1:11" x14ac:dyDescent="0.25">
      <c r="A25" s="38"/>
      <c r="C25" s="25"/>
      <c r="D25" s="25"/>
    </row>
    <row r="26" spans="1:11" x14ac:dyDescent="0.25">
      <c r="A26" s="38"/>
      <c r="C26" s="25"/>
      <c r="D26" s="25"/>
    </row>
    <row r="27" spans="1:11" x14ac:dyDescent="0.25">
      <c r="A27" s="38"/>
      <c r="C27" s="25"/>
      <c r="D27" s="25"/>
    </row>
    <row r="28" spans="1:11" x14ac:dyDescent="0.25">
      <c r="A28" s="38"/>
      <c r="C28" s="25"/>
      <c r="D28" s="25"/>
    </row>
    <row r="29" spans="1:11" x14ac:dyDescent="0.25">
      <c r="A29" s="38"/>
      <c r="C29" s="25"/>
      <c r="D29" s="25"/>
    </row>
    <row r="30" spans="1:11" x14ac:dyDescent="0.25">
      <c r="A30" s="38"/>
      <c r="C30" s="25"/>
      <c r="D30" s="25"/>
    </row>
    <row r="31" spans="1:11" x14ac:dyDescent="0.25">
      <c r="A31" s="38"/>
      <c r="C31" s="25"/>
      <c r="D31" s="25"/>
    </row>
    <row r="32" spans="1:11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38"/>
      <c r="C36" s="25"/>
      <c r="D36" s="25"/>
    </row>
    <row r="37" spans="1:4" x14ac:dyDescent="0.25">
      <c r="A37" s="38"/>
      <c r="C37" s="25"/>
      <c r="D37" s="25"/>
    </row>
    <row r="38" spans="1:4" x14ac:dyDescent="0.25">
      <c r="A38" s="38"/>
      <c r="C38" s="25"/>
      <c r="D38" s="25"/>
    </row>
    <row r="39" spans="1:4" x14ac:dyDescent="0.25">
      <c r="A39" s="38"/>
      <c r="C39" s="25"/>
      <c r="D39" s="25"/>
    </row>
    <row r="40" spans="1:4" x14ac:dyDescent="0.25">
      <c r="A40" s="38"/>
      <c r="C40" s="25"/>
      <c r="D40" s="25"/>
    </row>
    <row r="41" spans="1:4" x14ac:dyDescent="0.25">
      <c r="A41" s="38"/>
      <c r="C41" s="25"/>
      <c r="D41" s="25"/>
    </row>
    <row r="42" spans="1:4" x14ac:dyDescent="0.25">
      <c r="A42" s="38"/>
      <c r="C42" s="25"/>
      <c r="D42" s="25"/>
    </row>
    <row r="43" spans="1:4" x14ac:dyDescent="0.25">
      <c r="A43" s="38"/>
      <c r="C43" s="25"/>
      <c r="D43" s="25"/>
    </row>
    <row r="44" spans="1:4" x14ac:dyDescent="0.25">
      <c r="A44" s="38"/>
      <c r="C44" s="25"/>
      <c r="D44" s="25"/>
    </row>
    <row r="45" spans="1:4" x14ac:dyDescent="0.25">
      <c r="A45" s="38"/>
      <c r="C45" s="25"/>
      <c r="D45" s="25"/>
    </row>
    <row r="46" spans="1:4" x14ac:dyDescent="0.25">
      <c r="A46" s="38"/>
      <c r="C46" s="25"/>
      <c r="D46" s="25"/>
    </row>
    <row r="47" spans="1:4" x14ac:dyDescent="0.25">
      <c r="A47" s="38"/>
      <c r="C47" s="25"/>
      <c r="D47" s="25"/>
    </row>
    <row r="48" spans="1:4" x14ac:dyDescent="0.25">
      <c r="A48" s="38"/>
      <c r="C48" s="25"/>
      <c r="D48" s="25"/>
    </row>
    <row r="49" spans="1:4" x14ac:dyDescent="0.25">
      <c r="A49" s="38"/>
      <c r="C49" s="25"/>
      <c r="D49" s="25"/>
    </row>
    <row r="50" spans="1:4" x14ac:dyDescent="0.25">
      <c r="A50" s="38"/>
      <c r="C50" s="25"/>
      <c r="D50" s="25"/>
    </row>
    <row r="51" spans="1:4" x14ac:dyDescent="0.25">
      <c r="A51" s="38"/>
      <c r="C51" s="25"/>
      <c r="D51" s="25"/>
    </row>
    <row r="52" spans="1:4" x14ac:dyDescent="0.25">
      <c r="A52" s="38"/>
      <c r="C52" s="25"/>
      <c r="D52" s="25"/>
    </row>
    <row r="53" spans="1:4" x14ac:dyDescent="0.25">
      <c r="A53" s="38"/>
      <c r="C53" s="25"/>
      <c r="D53" s="25"/>
    </row>
    <row r="54" spans="1:4" x14ac:dyDescent="0.25">
      <c r="A54" s="38"/>
      <c r="C54" s="25"/>
      <c r="D54" s="25"/>
    </row>
    <row r="55" spans="1:4" x14ac:dyDescent="0.25">
      <c r="A55" s="38"/>
      <c r="C55" s="25"/>
      <c r="D55" s="25"/>
    </row>
    <row r="56" spans="1:4" x14ac:dyDescent="0.25">
      <c r="A56" s="38"/>
      <c r="C56" s="25"/>
      <c r="D56" s="25"/>
    </row>
    <row r="57" spans="1:4" x14ac:dyDescent="0.25">
      <c r="A57" s="38"/>
      <c r="C57" s="25"/>
      <c r="D57" s="25"/>
    </row>
    <row r="58" spans="1:4" x14ac:dyDescent="0.25">
      <c r="A58" s="38"/>
      <c r="C58" s="25"/>
      <c r="D58" s="25"/>
    </row>
    <row r="59" spans="1:4" x14ac:dyDescent="0.25">
      <c r="A59" s="38"/>
      <c r="C59" s="25"/>
      <c r="D59" s="25"/>
    </row>
    <row r="60" spans="1:4" x14ac:dyDescent="0.25">
      <c r="A60" s="38"/>
      <c r="C60" s="25"/>
      <c r="D60" s="25"/>
    </row>
    <row r="61" spans="1:4" x14ac:dyDescent="0.25">
      <c r="A61" s="38"/>
      <c r="C61" s="25"/>
      <c r="D61" s="25"/>
    </row>
    <row r="62" spans="1:4" x14ac:dyDescent="0.25">
      <c r="A62" s="38"/>
      <c r="C62" s="25"/>
      <c r="D62" s="25"/>
    </row>
    <row r="63" spans="1:4" x14ac:dyDescent="0.25">
      <c r="A63" s="38"/>
      <c r="C63" s="25"/>
      <c r="D63" s="25"/>
    </row>
    <row r="64" spans="1:4" x14ac:dyDescent="0.25">
      <c r="A64" s="38"/>
      <c r="C64" s="25"/>
      <c r="D64" s="25"/>
    </row>
    <row r="65" spans="1:4" x14ac:dyDescent="0.25">
      <c r="A65" s="38"/>
      <c r="C65" s="25"/>
      <c r="D65" s="25"/>
    </row>
    <row r="66" spans="1:4" x14ac:dyDescent="0.25">
      <c r="A66" s="38"/>
      <c r="C66" s="25"/>
      <c r="D66" s="25"/>
    </row>
    <row r="67" spans="1:4" x14ac:dyDescent="0.25">
      <c r="A67" s="38"/>
      <c r="C67" s="25"/>
      <c r="D67" s="25"/>
    </row>
    <row r="68" spans="1:4" x14ac:dyDescent="0.25">
      <c r="A68" s="38"/>
      <c r="C68" s="25"/>
      <c r="D68" s="25"/>
    </row>
    <row r="69" spans="1:4" x14ac:dyDescent="0.25">
      <c r="A69" s="38"/>
      <c r="C69" s="25"/>
      <c r="D69" s="25"/>
    </row>
    <row r="70" spans="1:4" x14ac:dyDescent="0.25">
      <c r="A70" s="38"/>
      <c r="C70" s="25"/>
      <c r="D70" s="25"/>
    </row>
    <row r="71" spans="1:4" x14ac:dyDescent="0.25">
      <c r="A71" s="38"/>
      <c r="C71" s="25"/>
      <c r="D71" s="25"/>
    </row>
    <row r="72" spans="1:4" x14ac:dyDescent="0.25">
      <c r="A72" s="38"/>
      <c r="C72" s="25"/>
      <c r="D72" s="25"/>
    </row>
    <row r="73" spans="1:4" x14ac:dyDescent="0.25">
      <c r="A73" s="38"/>
      <c r="C73" s="25"/>
      <c r="D73" s="25"/>
    </row>
    <row r="74" spans="1:4" x14ac:dyDescent="0.25">
      <c r="A74" s="38"/>
      <c r="C74" s="25"/>
      <c r="D74" s="25"/>
    </row>
    <row r="75" spans="1:4" x14ac:dyDescent="0.25">
      <c r="A75" s="38"/>
      <c r="C75" s="25"/>
      <c r="D75" s="25"/>
    </row>
    <row r="76" spans="1:4" x14ac:dyDescent="0.25">
      <c r="A76" s="38"/>
      <c r="C76" s="25"/>
      <c r="D76" s="25"/>
    </row>
    <row r="77" spans="1:4" x14ac:dyDescent="0.25">
      <c r="A77" s="38"/>
      <c r="C77" s="25"/>
      <c r="D77" s="25"/>
    </row>
    <row r="78" spans="1:4" x14ac:dyDescent="0.25">
      <c r="A78" s="38"/>
      <c r="C78" s="25"/>
      <c r="D78" s="25"/>
    </row>
    <row r="79" spans="1:4" x14ac:dyDescent="0.25">
      <c r="A79" s="38"/>
      <c r="C79" s="25"/>
      <c r="D79" s="25"/>
    </row>
    <row r="80" spans="1:4" x14ac:dyDescent="0.25">
      <c r="A80" s="38"/>
      <c r="C80" s="25"/>
      <c r="D80" s="25"/>
    </row>
    <row r="81" spans="1:4" x14ac:dyDescent="0.25">
      <c r="A81" s="38"/>
      <c r="C81" s="25"/>
      <c r="D81" s="25"/>
    </row>
    <row r="82" spans="1:4" x14ac:dyDescent="0.25">
      <c r="A82" s="38"/>
      <c r="C82" s="25"/>
      <c r="D82" s="25"/>
    </row>
    <row r="83" spans="1:4" x14ac:dyDescent="0.25">
      <c r="A83" s="38"/>
      <c r="C83" s="25"/>
      <c r="D83" s="25"/>
    </row>
    <row r="84" spans="1:4" x14ac:dyDescent="0.25">
      <c r="A84" s="38"/>
      <c r="C84" s="25"/>
      <c r="D84" s="25"/>
    </row>
    <row r="85" spans="1:4" x14ac:dyDescent="0.25">
      <c r="A85" s="38"/>
      <c r="C85" s="25"/>
      <c r="D85" s="25"/>
    </row>
    <row r="86" spans="1:4" x14ac:dyDescent="0.25">
      <c r="A86" s="38"/>
      <c r="C86" s="25"/>
      <c r="D86" s="25"/>
    </row>
    <row r="87" spans="1:4" x14ac:dyDescent="0.25">
      <c r="A87" s="38"/>
      <c r="C87" s="25"/>
      <c r="D87" s="25"/>
    </row>
    <row r="88" spans="1:4" x14ac:dyDescent="0.25">
      <c r="A88" s="38"/>
      <c r="C88" s="25"/>
      <c r="D88" s="25"/>
    </row>
    <row r="89" spans="1:4" x14ac:dyDescent="0.25">
      <c r="A89" s="38"/>
      <c r="C89" s="25"/>
      <c r="D89" s="25"/>
    </row>
    <row r="90" spans="1:4" x14ac:dyDescent="0.25">
      <c r="A90" s="38"/>
      <c r="C90" s="25"/>
      <c r="D90" s="25"/>
    </row>
    <row r="91" spans="1:4" x14ac:dyDescent="0.25">
      <c r="A91" s="38"/>
      <c r="C91" s="25"/>
      <c r="D91" s="25"/>
    </row>
    <row r="92" spans="1:4" x14ac:dyDescent="0.25">
      <c r="A92" s="38"/>
      <c r="C92" s="25"/>
      <c r="D92" s="25"/>
    </row>
    <row r="93" spans="1:4" x14ac:dyDescent="0.25">
      <c r="A93" s="38"/>
      <c r="C93" s="25"/>
      <c r="D93" s="25"/>
    </row>
    <row r="94" spans="1:4" x14ac:dyDescent="0.25">
      <c r="A94" s="38"/>
      <c r="C94" s="25"/>
      <c r="D94" s="25"/>
    </row>
    <row r="95" spans="1:4" x14ac:dyDescent="0.25">
      <c r="A95" s="38"/>
      <c r="C95" s="25"/>
      <c r="D95" s="25"/>
    </row>
    <row r="96" spans="1:4" x14ac:dyDescent="0.25">
      <c r="A96" s="38"/>
      <c r="C96" s="25"/>
      <c r="D96" s="25"/>
    </row>
    <row r="97" spans="1:4" x14ac:dyDescent="0.25">
      <c r="A97" s="38"/>
      <c r="C97" s="25"/>
      <c r="D97" s="25"/>
    </row>
    <row r="98" spans="1:4" x14ac:dyDescent="0.25">
      <c r="A98" s="38"/>
      <c r="C98" s="25"/>
      <c r="D98" s="25"/>
    </row>
    <row r="99" spans="1:4" x14ac:dyDescent="0.25">
      <c r="A99" s="38"/>
      <c r="C99" s="25"/>
      <c r="D99" s="25"/>
    </row>
    <row r="100" spans="1:4" x14ac:dyDescent="0.25">
      <c r="A100" s="38"/>
      <c r="C100" s="25"/>
      <c r="D100" s="25"/>
    </row>
    <row r="101" spans="1:4" x14ac:dyDescent="0.25">
      <c r="A101" s="38"/>
      <c r="C101" s="25"/>
      <c r="D101" s="25"/>
    </row>
    <row r="102" spans="1:4" x14ac:dyDescent="0.25">
      <c r="A102" s="38"/>
      <c r="C102" s="25"/>
      <c r="D102" s="25"/>
    </row>
    <row r="103" spans="1:4" x14ac:dyDescent="0.25">
      <c r="A103" s="38"/>
      <c r="C103" s="25"/>
      <c r="D103" s="25"/>
    </row>
    <row r="104" spans="1:4" x14ac:dyDescent="0.25">
      <c r="A104" s="38"/>
      <c r="C104" s="25"/>
      <c r="D104" s="25"/>
    </row>
    <row r="105" spans="1:4" x14ac:dyDescent="0.25">
      <c r="A105" s="38"/>
      <c r="C105" s="25"/>
      <c r="D105" s="25"/>
    </row>
    <row r="106" spans="1:4" x14ac:dyDescent="0.25">
      <c r="A106" s="38"/>
      <c r="C106" s="25"/>
      <c r="D106" s="25"/>
    </row>
    <row r="107" spans="1:4" x14ac:dyDescent="0.25">
      <c r="A107" s="38"/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3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 t="str">
        <f>Título</f>
        <v>Análise de Conjuntura 2019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Índice!AB54</f>
        <v>Gráfico 28 - Geração térmica a biomassa de cana versus PLD</v>
      </c>
      <c r="D8" s="59"/>
      <c r="E8" s="59"/>
    </row>
    <row r="9" spans="1:130" x14ac:dyDescent="0.25">
      <c r="C9" s="49"/>
    </row>
    <row r="10" spans="1:130" ht="30" x14ac:dyDescent="0.25">
      <c r="A10" s="4" t="s">
        <v>54</v>
      </c>
      <c r="C10" s="32" t="s">
        <v>115</v>
      </c>
      <c r="D10" s="32" t="s">
        <v>116</v>
      </c>
      <c r="E10" s="45"/>
    </row>
    <row r="11" spans="1:130" ht="18" x14ac:dyDescent="0.25">
      <c r="B11" s="4"/>
      <c r="C11" s="52" t="s">
        <v>256</v>
      </c>
      <c r="D11" s="52" t="s">
        <v>117</v>
      </c>
    </row>
    <row r="12" spans="1:130" x14ac:dyDescent="0.25">
      <c r="A12" s="38">
        <v>43101</v>
      </c>
      <c r="B12" s="6"/>
      <c r="C12" s="66">
        <v>0.2519110986021505</v>
      </c>
      <c r="D12" s="72">
        <v>254.92654295263188</v>
      </c>
    </row>
    <row r="13" spans="1:130" x14ac:dyDescent="0.25">
      <c r="A13" s="38">
        <v>43132</v>
      </c>
      <c r="B13" s="6"/>
      <c r="C13" s="66">
        <v>0.32280475614264481</v>
      </c>
      <c r="D13" s="72">
        <v>266.41897615323182</v>
      </c>
      <c r="E13" s="25"/>
    </row>
    <row r="14" spans="1:130" x14ac:dyDescent="0.25">
      <c r="A14" s="38">
        <v>43160</v>
      </c>
      <c r="B14" s="6"/>
      <c r="C14" s="66">
        <v>0.80964719973252708</v>
      </c>
      <c r="D14" s="72">
        <v>309.09747910535913</v>
      </c>
      <c r="E14" s="25"/>
    </row>
    <row r="15" spans="1:130" x14ac:dyDescent="0.25">
      <c r="A15" s="38">
        <v>43191</v>
      </c>
      <c r="B15" s="6"/>
      <c r="C15" s="66">
        <v>2.5544892529486116</v>
      </c>
      <c r="D15" s="72">
        <v>154.34312738335623</v>
      </c>
      <c r="E15" s="25"/>
    </row>
    <row r="16" spans="1:130" x14ac:dyDescent="0.25">
      <c r="A16" s="38">
        <v>43221</v>
      </c>
      <c r="B16" s="6"/>
      <c r="C16" s="66">
        <v>3.3424108040873661</v>
      </c>
      <c r="D16" s="72">
        <v>456.04215385461276</v>
      </c>
      <c r="E16" s="25"/>
    </row>
    <row r="17" spans="1:5" x14ac:dyDescent="0.25">
      <c r="A17" s="38">
        <v>43252</v>
      </c>
      <c r="B17" s="6"/>
      <c r="C17" s="66">
        <v>3.9060792170874992</v>
      </c>
      <c r="D17" s="72">
        <v>654.35165805713973</v>
      </c>
      <c r="E17" s="25"/>
    </row>
    <row r="18" spans="1:5" x14ac:dyDescent="0.25">
      <c r="A18" s="38">
        <v>43282</v>
      </c>
      <c r="B18" s="6"/>
      <c r="C18" s="66">
        <v>4.1203510501048388</v>
      </c>
      <c r="D18" s="72">
        <v>696.76252016558556</v>
      </c>
      <c r="E18" s="25"/>
    </row>
    <row r="19" spans="1:5" x14ac:dyDescent="0.25">
      <c r="A19" s="38">
        <v>43313</v>
      </c>
      <c r="B19" s="6"/>
      <c r="C19" s="66">
        <v>3.8404418789744583</v>
      </c>
      <c r="D19" s="72">
        <v>769.90333719954208</v>
      </c>
      <c r="E19" s="25"/>
    </row>
    <row r="20" spans="1:5" x14ac:dyDescent="0.25">
      <c r="A20" s="38">
        <v>43344</v>
      </c>
      <c r="B20" s="6"/>
      <c r="C20" s="66">
        <v>3.6081510375125001</v>
      </c>
      <c r="D20" s="72">
        <v>717.03765758454892</v>
      </c>
      <c r="E20" s="25"/>
    </row>
    <row r="21" spans="1:5" x14ac:dyDescent="0.25">
      <c r="A21" s="38">
        <v>43374</v>
      </c>
      <c r="B21" s="6"/>
      <c r="C21" s="66">
        <v>3.0295223825430142</v>
      </c>
      <c r="D21" s="72">
        <v>283.36409428812976</v>
      </c>
      <c r="E21" s="25"/>
    </row>
    <row r="22" spans="1:5" x14ac:dyDescent="0.25">
      <c r="A22" s="38">
        <v>43405</v>
      </c>
      <c r="B22" s="6"/>
      <c r="C22" s="66">
        <v>2.3517397862892908</v>
      </c>
      <c r="D22" s="72">
        <v>129.4499288154355</v>
      </c>
      <c r="E22" s="25"/>
    </row>
    <row r="23" spans="1:5" x14ac:dyDescent="0.25">
      <c r="A23" s="38">
        <v>43435</v>
      </c>
      <c r="C23" s="66">
        <v>1.107</v>
      </c>
      <c r="D23" s="72">
        <v>82.360049171455742</v>
      </c>
      <c r="E23" s="25"/>
    </row>
    <row r="24" spans="1:5" x14ac:dyDescent="0.25">
      <c r="A24" s="38">
        <v>43466</v>
      </c>
      <c r="C24" s="12">
        <v>0.26548188379032245</v>
      </c>
      <c r="D24" s="48">
        <v>199.73275798393277</v>
      </c>
      <c r="E24" s="25"/>
    </row>
    <row r="25" spans="1:5" x14ac:dyDescent="0.25">
      <c r="A25" s="38">
        <v>43497</v>
      </c>
      <c r="C25" s="12">
        <v>0.43473208288410103</v>
      </c>
      <c r="D25" s="48">
        <v>459.31300927693178</v>
      </c>
      <c r="E25" s="25"/>
    </row>
    <row r="26" spans="1:5" x14ac:dyDescent="0.25">
      <c r="A26" s="38">
        <v>43525</v>
      </c>
      <c r="C26" s="12">
        <v>0.82593102308736566</v>
      </c>
      <c r="D26" s="48">
        <v>240.95599897793042</v>
      </c>
      <c r="E26" s="25"/>
    </row>
    <row r="27" spans="1:5" x14ac:dyDescent="0.25">
      <c r="A27" s="38">
        <v>43556</v>
      </c>
      <c r="C27" s="12">
        <v>2.1784684246569443</v>
      </c>
      <c r="D27" s="48">
        <v>184.33405335083827</v>
      </c>
      <c r="E27" s="25"/>
    </row>
    <row r="28" spans="1:5" x14ac:dyDescent="0.25">
      <c r="A28" s="38">
        <v>43586</v>
      </c>
      <c r="C28" s="12">
        <v>3.5082855122096768</v>
      </c>
      <c r="D28" s="48">
        <v>137.93073932346908</v>
      </c>
      <c r="E28" s="25"/>
    </row>
    <row r="29" spans="1:5" x14ac:dyDescent="0.25">
      <c r="A29" s="38">
        <v>43617</v>
      </c>
      <c r="C29" s="12">
        <v>3.7830949333916735</v>
      </c>
      <c r="D29" s="48">
        <v>80.115696736006598</v>
      </c>
      <c r="E29" s="25"/>
    </row>
    <row r="30" spans="1:5" x14ac:dyDescent="0.25">
      <c r="A30" s="38">
        <v>43647</v>
      </c>
      <c r="C30" s="12">
        <v>3.8624299672580658</v>
      </c>
      <c r="D30" s="48">
        <v>188.93119957541631</v>
      </c>
      <c r="E30" s="25"/>
    </row>
    <row r="31" spans="1:5" x14ac:dyDescent="0.25">
      <c r="A31" s="38">
        <v>43678</v>
      </c>
      <c r="C31" s="12">
        <v>4.0171891088024205</v>
      </c>
      <c r="D31" s="48">
        <v>241.38758031996267</v>
      </c>
      <c r="E31" s="25"/>
    </row>
    <row r="32" spans="1:5" x14ac:dyDescent="0.25">
      <c r="A32" s="38">
        <v>43709</v>
      </c>
      <c r="C32" s="12">
        <v>3.7686776434041671</v>
      </c>
      <c r="D32" s="48">
        <v>223.45096752028047</v>
      </c>
      <c r="E32" s="25"/>
    </row>
    <row r="33" spans="1:5" x14ac:dyDescent="0.25">
      <c r="A33" s="38">
        <v>43739</v>
      </c>
      <c r="C33" s="12">
        <v>3.7677630613629027</v>
      </c>
      <c r="D33" s="48">
        <v>278.4526376485</v>
      </c>
      <c r="E33" s="25"/>
    </row>
    <row r="34" spans="1:5" x14ac:dyDescent="0.25">
      <c r="A34" s="38">
        <v>43770</v>
      </c>
      <c r="C34" s="12">
        <v>2.9513056952986108</v>
      </c>
      <c r="D34" s="48">
        <v>320.92872</v>
      </c>
      <c r="E34" s="25"/>
    </row>
    <row r="35" spans="1:5" x14ac:dyDescent="0.25">
      <c r="A35" s="38">
        <v>43800</v>
      </c>
      <c r="C35" s="12">
        <v>1.2051224610497309</v>
      </c>
      <c r="D35" s="48">
        <v>227.3</v>
      </c>
      <c r="E35" s="25"/>
    </row>
    <row r="36" spans="1:5" x14ac:dyDescent="0.25">
      <c r="A36" s="38"/>
      <c r="C36" s="25"/>
      <c r="D36" s="25"/>
      <c r="E36" s="25"/>
    </row>
    <row r="37" spans="1:5" x14ac:dyDescent="0.25">
      <c r="A37" s="38"/>
      <c r="B37" s="141" t="s">
        <v>263</v>
      </c>
      <c r="C37" s="25"/>
      <c r="D37" s="25"/>
      <c r="E37" s="25"/>
    </row>
    <row r="38" spans="1:5" x14ac:dyDescent="0.25">
      <c r="A38" s="38"/>
      <c r="B38" s="141" t="s">
        <v>287</v>
      </c>
      <c r="C38" s="25"/>
      <c r="D38" s="25"/>
      <c r="E38" s="25"/>
    </row>
    <row r="39" spans="1:5" x14ac:dyDescent="0.25">
      <c r="A39" s="38"/>
      <c r="C39" s="25"/>
      <c r="D39" s="25"/>
      <c r="E39" s="25"/>
    </row>
    <row r="40" spans="1:5" x14ac:dyDescent="0.25">
      <c r="A40" s="38"/>
      <c r="C40" s="25"/>
      <c r="D40" s="25"/>
      <c r="E40" s="25"/>
    </row>
    <row r="41" spans="1:5" x14ac:dyDescent="0.25">
      <c r="A41" s="38"/>
      <c r="C41" s="25"/>
      <c r="D41" s="25"/>
      <c r="E41" s="25"/>
    </row>
    <row r="42" spans="1:5" x14ac:dyDescent="0.25">
      <c r="A42" s="38"/>
      <c r="C42" s="25"/>
      <c r="D42" s="25"/>
      <c r="E42" s="25"/>
    </row>
    <row r="43" spans="1:5" x14ac:dyDescent="0.25">
      <c r="A43" s="38"/>
      <c r="C43" s="25"/>
      <c r="D43" s="25"/>
      <c r="E43" s="25"/>
    </row>
    <row r="44" spans="1:5" x14ac:dyDescent="0.25">
      <c r="A44" s="38"/>
      <c r="C44" s="25"/>
      <c r="D44" s="25"/>
      <c r="E44" s="25"/>
    </row>
    <row r="45" spans="1:5" x14ac:dyDescent="0.25">
      <c r="A45" s="38"/>
      <c r="C45" s="25"/>
      <c r="D45" s="25"/>
      <c r="E45" s="25"/>
    </row>
    <row r="46" spans="1:5" x14ac:dyDescent="0.25">
      <c r="A46" s="38"/>
      <c r="C46" s="25"/>
      <c r="D46" s="25"/>
      <c r="E46" s="25"/>
    </row>
    <row r="47" spans="1:5" x14ac:dyDescent="0.25">
      <c r="A47" s="38"/>
      <c r="C47" s="25"/>
      <c r="D47" s="25"/>
      <c r="E47" s="25"/>
    </row>
    <row r="48" spans="1:5" x14ac:dyDescent="0.25">
      <c r="A48" s="38"/>
      <c r="C48" s="25"/>
      <c r="D48" s="25"/>
      <c r="E48" s="25"/>
    </row>
    <row r="49" spans="1:5" x14ac:dyDescent="0.25">
      <c r="A49" s="38"/>
      <c r="C49" s="25"/>
      <c r="D49" s="25"/>
      <c r="E49" s="25"/>
    </row>
    <row r="50" spans="1:5" x14ac:dyDescent="0.25">
      <c r="A50" s="38"/>
      <c r="C50" s="25"/>
      <c r="D50" s="25"/>
      <c r="E50" s="25"/>
    </row>
    <row r="51" spans="1:5" x14ac:dyDescent="0.25">
      <c r="A51" s="38"/>
      <c r="C51" s="25"/>
      <c r="D51" s="25"/>
      <c r="E51" s="25"/>
    </row>
    <row r="52" spans="1:5" x14ac:dyDescent="0.25">
      <c r="A52" s="38"/>
      <c r="C52" s="25"/>
      <c r="D52" s="25"/>
      <c r="E52" s="25"/>
    </row>
    <row r="53" spans="1:5" x14ac:dyDescent="0.25">
      <c r="A53" s="38"/>
      <c r="C53" s="25"/>
      <c r="D53" s="25"/>
      <c r="E53" s="25"/>
    </row>
    <row r="54" spans="1:5" x14ac:dyDescent="0.25">
      <c r="A54" s="38"/>
      <c r="C54" s="25"/>
      <c r="D54" s="25"/>
      <c r="E54" s="25"/>
    </row>
    <row r="55" spans="1:5" x14ac:dyDescent="0.25">
      <c r="A55" s="38"/>
      <c r="C55" s="25"/>
      <c r="D55" s="25"/>
      <c r="E55" s="25"/>
    </row>
    <row r="56" spans="1:5" x14ac:dyDescent="0.25">
      <c r="A56" s="38"/>
      <c r="C56" s="25"/>
      <c r="D56" s="25"/>
      <c r="E56" s="25"/>
    </row>
    <row r="57" spans="1:5" x14ac:dyDescent="0.25">
      <c r="A57" s="38"/>
      <c r="C57" s="25"/>
      <c r="D57" s="25"/>
      <c r="E57" s="25"/>
    </row>
    <row r="58" spans="1:5" x14ac:dyDescent="0.25">
      <c r="A58" s="38"/>
      <c r="C58" s="25"/>
      <c r="D58" s="25"/>
      <c r="E58" s="25"/>
    </row>
    <row r="59" spans="1:5" x14ac:dyDescent="0.25">
      <c r="A59" s="38"/>
      <c r="C59" s="25"/>
      <c r="D59" s="25"/>
      <c r="E59" s="25"/>
    </row>
    <row r="60" spans="1:5" x14ac:dyDescent="0.25">
      <c r="A60" s="38"/>
      <c r="C60" s="25"/>
      <c r="D60" s="25"/>
      <c r="E60" s="25"/>
    </row>
    <row r="61" spans="1:5" x14ac:dyDescent="0.25">
      <c r="A61" s="38"/>
      <c r="C61" s="25"/>
      <c r="D61" s="25"/>
      <c r="E61" s="25"/>
    </row>
    <row r="62" spans="1:5" x14ac:dyDescent="0.25">
      <c r="A62" s="38"/>
      <c r="C62" s="25"/>
      <c r="D62" s="25"/>
      <c r="E62" s="25"/>
    </row>
    <row r="63" spans="1:5" x14ac:dyDescent="0.25">
      <c r="A63" s="38"/>
      <c r="C63" s="25"/>
      <c r="D63" s="25"/>
      <c r="E63" s="25"/>
    </row>
    <row r="64" spans="1:5" x14ac:dyDescent="0.25">
      <c r="A64" s="38"/>
      <c r="C64" s="25"/>
      <c r="D64" s="25"/>
      <c r="E64" s="25"/>
    </row>
    <row r="65" spans="1:5" x14ac:dyDescent="0.25">
      <c r="A65" s="38"/>
      <c r="C65" s="25"/>
      <c r="D65" s="25"/>
      <c r="E65" s="25"/>
    </row>
    <row r="66" spans="1:5" x14ac:dyDescent="0.25">
      <c r="A66" s="38"/>
      <c r="C66" s="25"/>
      <c r="D66" s="25"/>
      <c r="E66" s="25"/>
    </row>
    <row r="67" spans="1:5" x14ac:dyDescent="0.25">
      <c r="A67" s="38"/>
      <c r="C67" s="25"/>
      <c r="D67" s="25"/>
      <c r="E67" s="25"/>
    </row>
    <row r="68" spans="1:5" x14ac:dyDescent="0.25">
      <c r="A68" s="38"/>
      <c r="C68" s="25"/>
      <c r="D68" s="25"/>
      <c r="E68" s="25"/>
    </row>
    <row r="69" spans="1:5" x14ac:dyDescent="0.25">
      <c r="A69" s="38"/>
      <c r="C69" s="25"/>
      <c r="D69" s="25"/>
      <c r="E69" s="25"/>
    </row>
    <row r="70" spans="1:5" x14ac:dyDescent="0.25">
      <c r="A70" s="38"/>
      <c r="C70" s="25"/>
      <c r="D70" s="25"/>
      <c r="E70" s="25"/>
    </row>
    <row r="71" spans="1:5" x14ac:dyDescent="0.25">
      <c r="A71" s="38"/>
      <c r="C71" s="25"/>
      <c r="D71" s="25"/>
      <c r="E71" s="25"/>
    </row>
    <row r="72" spans="1:5" x14ac:dyDescent="0.25">
      <c r="A72" s="38"/>
      <c r="C72" s="25"/>
      <c r="D72" s="25"/>
      <c r="E72" s="25"/>
    </row>
    <row r="73" spans="1:5" x14ac:dyDescent="0.25">
      <c r="A73" s="38"/>
      <c r="C73" s="25"/>
      <c r="D73" s="25"/>
      <c r="E73" s="25"/>
    </row>
    <row r="74" spans="1:5" x14ac:dyDescent="0.25">
      <c r="A74" s="38"/>
      <c r="C74" s="25"/>
      <c r="D74" s="25"/>
      <c r="E74" s="25"/>
    </row>
    <row r="75" spans="1:5" x14ac:dyDescent="0.25">
      <c r="A75" s="38"/>
      <c r="C75" s="25"/>
      <c r="D75" s="25"/>
      <c r="E75" s="25"/>
    </row>
    <row r="76" spans="1:5" x14ac:dyDescent="0.25">
      <c r="A76" s="38"/>
      <c r="C76" s="25"/>
      <c r="D76" s="25"/>
      <c r="E76" s="25"/>
    </row>
    <row r="77" spans="1:5" x14ac:dyDescent="0.25">
      <c r="A77" s="38"/>
      <c r="C77" s="25"/>
      <c r="D77" s="25"/>
      <c r="E77" s="25"/>
    </row>
    <row r="78" spans="1:5" x14ac:dyDescent="0.25">
      <c r="A78" s="38"/>
      <c r="C78" s="25"/>
      <c r="D78" s="25"/>
      <c r="E78" s="25"/>
    </row>
    <row r="79" spans="1:5" x14ac:dyDescent="0.25">
      <c r="A79" s="38"/>
      <c r="C79" s="25"/>
      <c r="D79" s="25"/>
      <c r="E79" s="25"/>
    </row>
    <row r="80" spans="1:5" x14ac:dyDescent="0.25">
      <c r="A80" s="38"/>
      <c r="C80" s="25"/>
      <c r="D80" s="25"/>
      <c r="E80" s="25"/>
    </row>
    <row r="81" spans="1:5" x14ac:dyDescent="0.25">
      <c r="A81" s="38"/>
      <c r="C81" s="25"/>
      <c r="D81" s="25"/>
      <c r="E81" s="25"/>
    </row>
    <row r="82" spans="1:5" x14ac:dyDescent="0.25">
      <c r="A82" s="38"/>
      <c r="C82" s="25"/>
      <c r="D82" s="25"/>
      <c r="E82" s="25"/>
    </row>
    <row r="83" spans="1:5" x14ac:dyDescent="0.25">
      <c r="A83" s="38"/>
      <c r="C83" s="25"/>
      <c r="D83" s="25"/>
      <c r="E83" s="25"/>
    </row>
    <row r="84" spans="1:5" x14ac:dyDescent="0.25">
      <c r="A84" s="38"/>
      <c r="C84" s="25"/>
      <c r="D84" s="25"/>
      <c r="E84" s="25"/>
    </row>
    <row r="85" spans="1:5" x14ac:dyDescent="0.25">
      <c r="A85" s="38"/>
      <c r="C85" s="25"/>
      <c r="D85" s="25"/>
      <c r="E85" s="25"/>
    </row>
    <row r="86" spans="1:5" x14ac:dyDescent="0.25">
      <c r="A86" s="38"/>
      <c r="C86" s="25"/>
      <c r="D86" s="25"/>
      <c r="E86" s="25"/>
    </row>
    <row r="87" spans="1:5" x14ac:dyDescent="0.25">
      <c r="A87" s="38"/>
      <c r="C87" s="25"/>
      <c r="D87" s="25"/>
      <c r="E87" s="25"/>
    </row>
    <row r="88" spans="1:5" x14ac:dyDescent="0.25">
      <c r="A88" s="38"/>
      <c r="C88" s="25"/>
      <c r="D88" s="25"/>
      <c r="E88" s="25"/>
    </row>
    <row r="89" spans="1:5" x14ac:dyDescent="0.25">
      <c r="A89" s="38"/>
      <c r="C89" s="25"/>
      <c r="D89" s="25"/>
      <c r="E89" s="25"/>
    </row>
    <row r="90" spans="1:5" x14ac:dyDescent="0.25">
      <c r="A90" s="38"/>
      <c r="C90" s="25"/>
      <c r="D90" s="25"/>
      <c r="E90" s="25"/>
    </row>
    <row r="91" spans="1:5" x14ac:dyDescent="0.25">
      <c r="A91" s="38"/>
      <c r="C91" s="25"/>
      <c r="D91" s="25"/>
      <c r="E91" s="25"/>
    </row>
    <row r="92" spans="1:5" x14ac:dyDescent="0.25">
      <c r="A92" s="38"/>
      <c r="C92" s="25"/>
      <c r="D92" s="25"/>
      <c r="E92" s="25"/>
    </row>
    <row r="93" spans="1:5" x14ac:dyDescent="0.25">
      <c r="A93" s="38"/>
      <c r="C93" s="25"/>
      <c r="D93" s="25"/>
      <c r="E93" s="25"/>
    </row>
    <row r="94" spans="1:5" x14ac:dyDescent="0.25">
      <c r="A94" s="38"/>
      <c r="C94" s="25"/>
      <c r="D94" s="25"/>
      <c r="E94" s="25"/>
    </row>
    <row r="95" spans="1:5" x14ac:dyDescent="0.25">
      <c r="A95" s="38"/>
      <c r="C95" s="25"/>
      <c r="D95" s="25"/>
      <c r="E95" s="25"/>
    </row>
    <row r="96" spans="1:5" x14ac:dyDescent="0.25">
      <c r="A96" s="38"/>
      <c r="C96" s="25"/>
      <c r="D96" s="25"/>
      <c r="E96" s="25"/>
    </row>
    <row r="97" spans="1:5" x14ac:dyDescent="0.25">
      <c r="A97" s="38"/>
      <c r="C97" s="25"/>
      <c r="D97" s="25"/>
      <c r="E97" s="25"/>
    </row>
    <row r="98" spans="1:5" x14ac:dyDescent="0.25">
      <c r="A98" s="38"/>
      <c r="C98" s="25"/>
      <c r="D98" s="25"/>
      <c r="E98" s="25"/>
    </row>
    <row r="99" spans="1:5" x14ac:dyDescent="0.25">
      <c r="A99" s="38"/>
      <c r="C99" s="25"/>
      <c r="D99" s="25"/>
      <c r="E99" s="25"/>
    </row>
    <row r="100" spans="1:5" x14ac:dyDescent="0.25">
      <c r="A100" s="38"/>
      <c r="C100" s="25"/>
      <c r="D100" s="25"/>
      <c r="E100" s="25"/>
    </row>
    <row r="101" spans="1:5" x14ac:dyDescent="0.25">
      <c r="A101" s="38"/>
      <c r="C101" s="25"/>
      <c r="D101" s="25"/>
      <c r="E101" s="25"/>
    </row>
    <row r="102" spans="1:5" x14ac:dyDescent="0.25">
      <c r="A102" s="38"/>
      <c r="C102" s="25"/>
      <c r="D102" s="25"/>
      <c r="E102" s="25"/>
    </row>
    <row r="103" spans="1:5" x14ac:dyDescent="0.25">
      <c r="A103" s="38"/>
      <c r="C103" s="25"/>
      <c r="D103" s="25"/>
      <c r="E103" s="25"/>
    </row>
    <row r="104" spans="1:5" x14ac:dyDescent="0.25">
      <c r="A104" s="38"/>
      <c r="C104" s="25"/>
      <c r="D104" s="25"/>
      <c r="E104" s="25"/>
    </row>
    <row r="105" spans="1:5" x14ac:dyDescent="0.25">
      <c r="A105" s="38"/>
      <c r="C105" s="25"/>
      <c r="D105" s="25"/>
      <c r="E105" s="25"/>
    </row>
    <row r="106" spans="1:5" x14ac:dyDescent="0.25">
      <c r="A106" s="38"/>
      <c r="C106" s="25"/>
      <c r="D106" s="25"/>
      <c r="E106" s="25"/>
    </row>
    <row r="107" spans="1:5" x14ac:dyDescent="0.25">
      <c r="A107" s="38"/>
      <c r="C107" s="25"/>
      <c r="D107" s="25"/>
      <c r="E107" s="25"/>
    </row>
    <row r="108" spans="1:5" x14ac:dyDescent="0.25">
      <c r="A108" s="38"/>
      <c r="C108" s="25"/>
      <c r="D108" s="25"/>
      <c r="E108" s="25"/>
    </row>
    <row r="109" spans="1:5" x14ac:dyDescent="0.25">
      <c r="A109" s="38"/>
      <c r="C109" s="25"/>
      <c r="D109" s="25"/>
      <c r="E109" s="25"/>
    </row>
    <row r="110" spans="1:5" x14ac:dyDescent="0.25">
      <c r="A110" s="38"/>
      <c r="C110" s="25"/>
      <c r="D110" s="25"/>
      <c r="E110" s="25"/>
    </row>
    <row r="111" spans="1:5" x14ac:dyDescent="0.25">
      <c r="A111" s="38"/>
      <c r="C111" s="25"/>
      <c r="D111" s="25"/>
      <c r="E111" s="25"/>
    </row>
    <row r="112" spans="1:5" x14ac:dyDescent="0.25">
      <c r="A112" s="38"/>
      <c r="C112" s="25"/>
      <c r="D112" s="25"/>
      <c r="E112" s="25"/>
    </row>
    <row r="113" spans="1:5" x14ac:dyDescent="0.25">
      <c r="A113" s="38"/>
      <c r="C113" s="25"/>
      <c r="D113" s="25"/>
      <c r="E113" s="25"/>
    </row>
    <row r="114" spans="1:5" x14ac:dyDescent="0.25">
      <c r="A114" s="38"/>
      <c r="C114" s="25"/>
      <c r="D114" s="25"/>
      <c r="E114" s="25"/>
    </row>
    <row r="115" spans="1:5" x14ac:dyDescent="0.25">
      <c r="A115" s="38"/>
      <c r="C115" s="25"/>
      <c r="D115" s="25"/>
      <c r="E115" s="25"/>
    </row>
    <row r="116" spans="1:5" x14ac:dyDescent="0.25">
      <c r="A116" s="38"/>
      <c r="C116" s="25"/>
      <c r="D116" s="25"/>
      <c r="E116" s="25"/>
    </row>
    <row r="117" spans="1:5" x14ac:dyDescent="0.25">
      <c r="A117" s="38"/>
      <c r="C117" s="25"/>
      <c r="D117" s="25"/>
      <c r="E117" s="25"/>
    </row>
    <row r="118" spans="1:5" x14ac:dyDescent="0.25">
      <c r="A118" s="38"/>
      <c r="C118" s="25"/>
      <c r="D118" s="25"/>
      <c r="E118" s="25"/>
    </row>
    <row r="119" spans="1:5" x14ac:dyDescent="0.25">
      <c r="A119" s="38"/>
      <c r="C119" s="25"/>
      <c r="D119" s="25"/>
      <c r="E119" s="25"/>
    </row>
    <row r="120" spans="1:5" x14ac:dyDescent="0.25">
      <c r="A120" s="38"/>
      <c r="C120" s="25"/>
      <c r="D120" s="25"/>
      <c r="E120" s="25"/>
    </row>
    <row r="121" spans="1:5" x14ac:dyDescent="0.25">
      <c r="A121" s="38"/>
      <c r="C121" s="25"/>
      <c r="D121" s="25"/>
      <c r="E121" s="25"/>
    </row>
    <row r="122" spans="1:5" x14ac:dyDescent="0.25">
      <c r="A122" s="38"/>
      <c r="C122" s="25"/>
      <c r="D122" s="25"/>
      <c r="E122" s="25"/>
    </row>
    <row r="123" spans="1:5" x14ac:dyDescent="0.25">
      <c r="A123" s="38"/>
      <c r="C123" s="25"/>
      <c r="D123" s="25"/>
      <c r="E123" s="25"/>
    </row>
    <row r="124" spans="1:5" x14ac:dyDescent="0.25">
      <c r="A124" s="38"/>
      <c r="C124" s="25"/>
      <c r="D124" s="25"/>
      <c r="E124" s="25"/>
    </row>
    <row r="125" spans="1:5" x14ac:dyDescent="0.25">
      <c r="A125" s="38"/>
      <c r="C125" s="25"/>
      <c r="D125" s="25"/>
      <c r="E125" s="25"/>
    </row>
    <row r="126" spans="1:5" x14ac:dyDescent="0.25">
      <c r="A126" s="38"/>
      <c r="C126" s="25"/>
      <c r="D126" s="25"/>
      <c r="E126" s="25"/>
    </row>
    <row r="127" spans="1:5" x14ac:dyDescent="0.25">
      <c r="A127" s="38"/>
      <c r="C127" s="25"/>
      <c r="D127" s="25"/>
      <c r="E127" s="25"/>
    </row>
    <row r="128" spans="1:5" x14ac:dyDescent="0.25">
      <c r="A128" s="38"/>
      <c r="C128" s="25"/>
      <c r="D128" s="25"/>
      <c r="E128" s="25"/>
    </row>
    <row r="129" spans="1:5" x14ac:dyDescent="0.25">
      <c r="A129" s="38"/>
      <c r="C129" s="25"/>
      <c r="D129" s="25"/>
      <c r="E129" s="25"/>
    </row>
    <row r="130" spans="1:5" x14ac:dyDescent="0.25">
      <c r="A130" s="38"/>
      <c r="C130" s="25"/>
      <c r="D130" s="25"/>
      <c r="E130" s="25"/>
    </row>
    <row r="131" spans="1:5" x14ac:dyDescent="0.25">
      <c r="A131" s="38"/>
      <c r="C131" s="25"/>
      <c r="D131" s="25"/>
      <c r="E131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4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3" width="5.7109375" style="2" customWidth="1"/>
    <col min="14" max="14" width="11.5703125" style="2" bestFit="1" customWidth="1"/>
    <col min="15" max="17" width="11.28515625" style="2" customWidth="1"/>
    <col min="18" max="18" width="5.7109375" style="2" customWidth="1"/>
    <col min="19" max="16384" width="9.140625" style="2"/>
  </cols>
  <sheetData>
    <row r="1" spans="1:42" x14ac:dyDescent="0.25">
      <c r="A1" s="1" t="s">
        <v>1</v>
      </c>
      <c r="B1" s="1"/>
    </row>
    <row r="2" spans="1:42" ht="6" customHeight="1" x14ac:dyDescent="0.25"/>
    <row r="3" spans="1:42" ht="19.5" customHeight="1" x14ac:dyDescent="0.25"/>
    <row r="5" spans="1:42" s="95" customFormat="1" ht="23.25" x14ac:dyDescent="0.25">
      <c r="D5" s="17"/>
      <c r="E5" s="17"/>
      <c r="F5" s="17"/>
      <c r="G5" s="17" t="str">
        <f>Título</f>
        <v>Análise de Conjuntura 2019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8" spans="1:42" x14ac:dyDescent="0.25">
      <c r="C8" s="26" t="str">
        <f>Índice!Q10</f>
        <v>Gráfico 2 - Participação da cana planta na área total colhida e produtividade (Brasil)</v>
      </c>
      <c r="D8" s="26"/>
      <c r="E8" s="26"/>
      <c r="F8" s="26"/>
    </row>
    <row r="10" spans="1:42" x14ac:dyDescent="0.25">
      <c r="A10" s="4" t="s">
        <v>6</v>
      </c>
      <c r="B10" s="4"/>
      <c r="C10" s="21" t="s">
        <v>17</v>
      </c>
      <c r="D10" s="21" t="s">
        <v>18</v>
      </c>
      <c r="E10" s="21" t="s">
        <v>19</v>
      </c>
      <c r="F10" s="21" t="s">
        <v>20</v>
      </c>
      <c r="G10" s="28" t="s">
        <v>29</v>
      </c>
    </row>
    <row r="11" spans="1:42" x14ac:dyDescent="0.25">
      <c r="A11" s="6"/>
      <c r="B11" s="6"/>
      <c r="C11" s="153" t="s">
        <v>3</v>
      </c>
      <c r="D11" s="153"/>
      <c r="E11" s="153"/>
      <c r="F11" s="154"/>
      <c r="G11" s="29" t="s">
        <v>2</v>
      </c>
    </row>
    <row r="12" spans="1:42" x14ac:dyDescent="0.25">
      <c r="A12" s="6" t="s">
        <v>21</v>
      </c>
      <c r="B12" s="6"/>
      <c r="C12" s="27">
        <v>0.20257234492007481</v>
      </c>
      <c r="D12" s="27">
        <v>0.18</v>
      </c>
      <c r="E12" s="27">
        <v>8.3188285279787333E-2</v>
      </c>
      <c r="F12" s="27">
        <v>0.1193840596402875</v>
      </c>
      <c r="G12" s="30">
        <v>69.406999999999996</v>
      </c>
    </row>
    <row r="13" spans="1:42" x14ac:dyDescent="0.25">
      <c r="A13" s="6" t="s">
        <v>22</v>
      </c>
      <c r="B13" s="6"/>
      <c r="C13" s="27">
        <v>0.23629787036838928</v>
      </c>
      <c r="D13" s="27">
        <v>0.18</v>
      </c>
      <c r="E13" s="27">
        <v>9.9047198060171246E-2</v>
      </c>
      <c r="F13" s="27">
        <v>0.13725067230821805</v>
      </c>
      <c r="G13" s="30">
        <v>74.769000000000005</v>
      </c>
    </row>
    <row r="14" spans="1:42" x14ac:dyDescent="0.25">
      <c r="A14" s="6" t="s">
        <v>23</v>
      </c>
      <c r="B14" s="6"/>
      <c r="C14" s="27">
        <v>0.20603652898801367</v>
      </c>
      <c r="D14" s="27">
        <v>0.18</v>
      </c>
      <c r="E14" s="27">
        <v>6.9949661751862208E-2</v>
      </c>
      <c r="F14" s="27">
        <v>0.13608686723615143</v>
      </c>
      <c r="G14" s="30">
        <v>70.495000000000005</v>
      </c>
    </row>
    <row r="15" spans="1:42" x14ac:dyDescent="0.25">
      <c r="A15" s="6" t="s">
        <v>24</v>
      </c>
      <c r="B15" s="6"/>
      <c r="C15" s="27">
        <v>0.19509656716620891</v>
      </c>
      <c r="D15" s="27">
        <v>0.18</v>
      </c>
      <c r="E15" s="27">
        <v>4.9436748255781079E-2</v>
      </c>
      <c r="F15" s="27">
        <v>0.14565981891042781</v>
      </c>
      <c r="G15" s="30">
        <v>76.903000000000006</v>
      </c>
    </row>
    <row r="16" spans="1:42" x14ac:dyDescent="0.25">
      <c r="A16" s="6" t="s">
        <v>25</v>
      </c>
      <c r="B16" s="6"/>
      <c r="C16" s="27">
        <v>0.10416869889050964</v>
      </c>
      <c r="D16" s="27">
        <v>0.18</v>
      </c>
      <c r="E16" s="27">
        <v>2.1053373916339702E-2</v>
      </c>
      <c r="F16" s="27">
        <v>8.311532497416993E-2</v>
      </c>
      <c r="G16" s="30">
        <v>72.623000000000005</v>
      </c>
    </row>
    <row r="17" spans="1:7" x14ac:dyDescent="0.25">
      <c r="A17" s="6" t="s">
        <v>26</v>
      </c>
      <c r="B17" s="6"/>
      <c r="C17" s="27">
        <v>0.10982186015448782</v>
      </c>
      <c r="D17" s="27">
        <v>0.18</v>
      </c>
      <c r="E17" s="27">
        <v>1.8192917181726255E-2</v>
      </c>
      <c r="F17" s="27">
        <v>9.1628942972761557E-2</v>
      </c>
      <c r="G17" s="30">
        <v>72.543000000000006</v>
      </c>
    </row>
    <row r="18" spans="1:7" x14ac:dyDescent="0.25">
      <c r="A18" s="6" t="s">
        <v>27</v>
      </c>
      <c r="B18" s="6"/>
      <c r="C18" s="27">
        <v>0.13652974092982403</v>
      </c>
      <c r="D18" s="27">
        <v>0.18</v>
      </c>
      <c r="E18" s="27">
        <v>2.3789246600716761E-2</v>
      </c>
      <c r="F18" s="27">
        <v>0.11274049432910727</v>
      </c>
      <c r="G18" s="30">
        <v>72.233999999999995</v>
      </c>
    </row>
    <row r="19" spans="1:7" x14ac:dyDescent="0.25">
      <c r="A19" s="6" t="s">
        <v>28</v>
      </c>
      <c r="B19" s="6"/>
      <c r="C19" s="27">
        <v>0.15175232468058594</v>
      </c>
      <c r="D19" s="27">
        <v>0.18</v>
      </c>
      <c r="E19" s="27">
        <v>2.6399861702175752E-2</v>
      </c>
      <c r="F19" s="27">
        <v>0.12535246297841016</v>
      </c>
      <c r="G19" s="30">
        <v>76.132999999999996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140" t="s">
        <v>263</v>
      </c>
      <c r="C21" s="6"/>
      <c r="D21" s="6"/>
      <c r="E21" s="6"/>
      <c r="F21" s="6"/>
    </row>
    <row r="22" spans="1:7" x14ac:dyDescent="0.25">
      <c r="A22" s="6"/>
      <c r="B22" s="140" t="s">
        <v>264</v>
      </c>
      <c r="C22" s="6"/>
      <c r="D22" s="6"/>
      <c r="E22" s="6"/>
      <c r="F22" s="6"/>
    </row>
    <row r="23" spans="1:7" x14ac:dyDescent="0.25">
      <c r="B23" s="140" t="s">
        <v>265</v>
      </c>
    </row>
    <row r="24" spans="1:7" x14ac:dyDescent="0.25">
      <c r="B24" s="140" t="s">
        <v>266</v>
      </c>
    </row>
  </sheetData>
  <mergeCells count="1">
    <mergeCell ref="C11:F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3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6" width="17" style="2" customWidth="1"/>
    <col min="7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 t="str">
        <f>Título</f>
        <v>Análise de Conjuntura 2019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Índice!AB58</f>
        <v>Gráfico 29 - Participação das demais biomassas X cana-de-açúcar</v>
      </c>
      <c r="D8" s="59"/>
      <c r="E8" s="59"/>
    </row>
    <row r="9" spans="1:130" x14ac:dyDescent="0.25">
      <c r="C9" s="49"/>
    </row>
    <row r="10" spans="1:130" x14ac:dyDescent="0.25">
      <c r="A10" s="4" t="s">
        <v>54</v>
      </c>
      <c r="C10" s="73" t="s">
        <v>118</v>
      </c>
      <c r="D10" s="74"/>
      <c r="E10" s="74" t="s">
        <v>119</v>
      </c>
      <c r="F10" s="74"/>
    </row>
    <row r="11" spans="1:130" ht="18" x14ac:dyDescent="0.25">
      <c r="B11" s="4"/>
      <c r="C11" s="52" t="s">
        <v>256</v>
      </c>
      <c r="D11" s="52" t="s">
        <v>3</v>
      </c>
      <c r="E11" s="52" t="s">
        <v>256</v>
      </c>
      <c r="F11" s="52" t="s">
        <v>3</v>
      </c>
    </row>
    <row r="12" spans="1:130" x14ac:dyDescent="0.25">
      <c r="A12" s="76">
        <v>2014</v>
      </c>
      <c r="C12" s="128">
        <v>1.9519711364929224</v>
      </c>
      <c r="D12" s="75">
        <v>0.81314799297098217</v>
      </c>
      <c r="E12" s="128">
        <v>0.44854039814303659</v>
      </c>
      <c r="F12" s="75">
        <v>0.1868520070290178</v>
      </c>
    </row>
    <row r="13" spans="1:130" x14ac:dyDescent="0.25">
      <c r="A13" s="76">
        <v>2015</v>
      </c>
      <c r="C13" s="128">
        <v>2.0548598492704335</v>
      </c>
      <c r="D13" s="75">
        <v>0.79757308377480796</v>
      </c>
      <c r="E13" s="128">
        <v>0.521530817707762</v>
      </c>
      <c r="F13" s="75">
        <v>0.2024269162251921</v>
      </c>
    </row>
    <row r="14" spans="1:130" x14ac:dyDescent="0.25">
      <c r="A14" s="76">
        <v>2016</v>
      </c>
      <c r="C14" s="128">
        <v>2.389123339826142</v>
      </c>
      <c r="D14" s="75">
        <v>0.85030344610002473</v>
      </c>
      <c r="E14" s="128">
        <v>0.47215731051027404</v>
      </c>
      <c r="F14" s="75">
        <v>0.14969655389997544</v>
      </c>
    </row>
    <row r="15" spans="1:130" x14ac:dyDescent="0.25">
      <c r="A15" s="76">
        <v>2017</v>
      </c>
      <c r="C15" s="128">
        <v>2.4363450122007988</v>
      </c>
      <c r="D15" s="75">
        <v>0.83766307944008567</v>
      </c>
      <c r="E15" s="128">
        <v>0.47215731051027404</v>
      </c>
      <c r="F15" s="75">
        <v>0.16233692055991444</v>
      </c>
    </row>
    <row r="16" spans="1:130" x14ac:dyDescent="0.25">
      <c r="A16" s="76">
        <v>2018</v>
      </c>
      <c r="C16" s="128">
        <v>2.4471017228013867</v>
      </c>
      <c r="D16" s="75">
        <v>0.81373538076741614</v>
      </c>
      <c r="E16" s="128">
        <v>0.56014336035276857</v>
      </c>
      <c r="F16" s="75">
        <v>0.18626461923258381</v>
      </c>
    </row>
    <row r="17" spans="1:6" x14ac:dyDescent="0.25">
      <c r="A17" s="76">
        <v>2019</v>
      </c>
      <c r="C17" s="128">
        <v>2.5579101171717036</v>
      </c>
      <c r="D17" s="75">
        <v>0.82290275573487137</v>
      </c>
      <c r="E17" s="128">
        <v>0.55048890002131845</v>
      </c>
      <c r="F17" s="75">
        <v>0.17709724426512866</v>
      </c>
    </row>
    <row r="18" spans="1:6" x14ac:dyDescent="0.25">
      <c r="A18" s="38"/>
      <c r="C18" s="25"/>
      <c r="D18" s="25"/>
      <c r="E18" s="25"/>
    </row>
    <row r="19" spans="1:6" x14ac:dyDescent="0.25">
      <c r="A19" s="38"/>
      <c r="B19" s="141" t="s">
        <v>263</v>
      </c>
      <c r="C19" s="25"/>
      <c r="D19" s="25"/>
      <c r="E19" s="25"/>
    </row>
    <row r="20" spans="1:6" x14ac:dyDescent="0.25">
      <c r="A20" s="38"/>
      <c r="B20" s="141" t="s">
        <v>287</v>
      </c>
      <c r="C20" s="25"/>
      <c r="D20" s="25"/>
      <c r="E20" s="25"/>
    </row>
    <row r="21" spans="1:6" x14ac:dyDescent="0.25">
      <c r="A21" s="38"/>
      <c r="C21" s="25"/>
      <c r="D21" s="25"/>
      <c r="E21" s="25"/>
    </row>
    <row r="22" spans="1:6" x14ac:dyDescent="0.25">
      <c r="A22" s="38"/>
      <c r="C22" s="25"/>
      <c r="D22" s="25"/>
      <c r="E22" s="25"/>
    </row>
    <row r="23" spans="1:6" x14ac:dyDescent="0.25">
      <c r="A23" s="38"/>
      <c r="C23" s="25"/>
      <c r="D23" s="25"/>
      <c r="E23" s="25"/>
    </row>
    <row r="24" spans="1:6" x14ac:dyDescent="0.25">
      <c r="A24" s="38"/>
      <c r="C24" s="25"/>
      <c r="D24" s="25"/>
      <c r="E24" s="25"/>
    </row>
    <row r="25" spans="1:6" x14ac:dyDescent="0.25">
      <c r="A25" s="38"/>
      <c r="C25" s="25"/>
      <c r="D25" s="25"/>
      <c r="E25" s="25"/>
    </row>
    <row r="26" spans="1:6" x14ac:dyDescent="0.25">
      <c r="A26" s="38"/>
      <c r="C26" s="25"/>
      <c r="D26" s="25"/>
      <c r="E26" s="25"/>
    </row>
    <row r="27" spans="1:6" x14ac:dyDescent="0.25">
      <c r="A27" s="38"/>
      <c r="C27" s="25"/>
      <c r="D27" s="25"/>
      <c r="E27" s="25"/>
    </row>
    <row r="28" spans="1:6" x14ac:dyDescent="0.25">
      <c r="A28" s="38"/>
      <c r="C28" s="25"/>
      <c r="D28" s="25"/>
      <c r="E28" s="25"/>
    </row>
    <row r="29" spans="1:6" x14ac:dyDescent="0.25">
      <c r="A29" s="38"/>
      <c r="C29" s="25"/>
      <c r="D29" s="25"/>
      <c r="E29" s="25"/>
    </row>
    <row r="30" spans="1:6" x14ac:dyDescent="0.25">
      <c r="A30" s="38"/>
      <c r="C30" s="25"/>
      <c r="D30" s="25"/>
      <c r="E30" s="25"/>
    </row>
    <row r="31" spans="1:6" x14ac:dyDescent="0.25">
      <c r="A31" s="38"/>
      <c r="C31" s="25"/>
      <c r="D31" s="25"/>
      <c r="E31" s="25"/>
    </row>
    <row r="32" spans="1:6" x14ac:dyDescent="0.25">
      <c r="A32" s="38"/>
      <c r="C32" s="25"/>
      <c r="D32" s="25"/>
      <c r="E32" s="25"/>
    </row>
    <row r="33" spans="1:5" x14ac:dyDescent="0.25">
      <c r="A33" s="38"/>
      <c r="C33" s="25"/>
      <c r="D33" s="25"/>
      <c r="E33" s="25"/>
    </row>
    <row r="34" spans="1:5" x14ac:dyDescent="0.25">
      <c r="A34" s="38"/>
      <c r="C34" s="25"/>
      <c r="D34" s="25"/>
      <c r="E34" s="25"/>
    </row>
    <row r="35" spans="1:5" x14ac:dyDescent="0.25">
      <c r="A35" s="38"/>
      <c r="C35" s="25"/>
      <c r="D35" s="25"/>
      <c r="E35" s="25"/>
    </row>
    <row r="36" spans="1:5" x14ac:dyDescent="0.25">
      <c r="A36" s="38"/>
      <c r="C36" s="25"/>
      <c r="D36" s="25"/>
      <c r="E36" s="25"/>
    </row>
    <row r="37" spans="1:5" x14ac:dyDescent="0.25">
      <c r="A37" s="38"/>
      <c r="C37" s="25"/>
      <c r="D37" s="25"/>
      <c r="E37" s="25"/>
    </row>
    <row r="38" spans="1:5" x14ac:dyDescent="0.25">
      <c r="A38" s="38"/>
      <c r="C38" s="25"/>
      <c r="D38" s="25"/>
      <c r="E38" s="25"/>
    </row>
    <row r="39" spans="1:5" x14ac:dyDescent="0.25">
      <c r="A39" s="38"/>
      <c r="C39" s="25"/>
      <c r="D39" s="25"/>
      <c r="E39" s="25"/>
    </row>
    <row r="40" spans="1:5" x14ac:dyDescent="0.25">
      <c r="A40" s="38"/>
      <c r="C40" s="25"/>
      <c r="D40" s="25"/>
      <c r="E40" s="25"/>
    </row>
    <row r="41" spans="1:5" x14ac:dyDescent="0.25">
      <c r="A41" s="38"/>
      <c r="C41" s="25"/>
      <c r="D41" s="25"/>
      <c r="E41" s="25"/>
    </row>
    <row r="42" spans="1:5" x14ac:dyDescent="0.25">
      <c r="A42" s="38"/>
      <c r="C42" s="25"/>
      <c r="D42" s="25"/>
      <c r="E42" s="25"/>
    </row>
    <row r="43" spans="1:5" x14ac:dyDescent="0.25">
      <c r="A43" s="38"/>
      <c r="C43" s="25"/>
      <c r="D43" s="25"/>
      <c r="E43" s="25"/>
    </row>
    <row r="44" spans="1:5" x14ac:dyDescent="0.25">
      <c r="A44" s="38"/>
      <c r="C44" s="25"/>
      <c r="D44" s="25"/>
      <c r="E44" s="25"/>
    </row>
    <row r="45" spans="1:5" x14ac:dyDescent="0.25">
      <c r="A45" s="38"/>
      <c r="C45" s="25"/>
      <c r="D45" s="25"/>
      <c r="E45" s="25"/>
    </row>
    <row r="46" spans="1:5" x14ac:dyDescent="0.25">
      <c r="A46" s="38"/>
      <c r="C46" s="25"/>
      <c r="D46" s="25"/>
      <c r="E46" s="25"/>
    </row>
    <row r="47" spans="1:5" x14ac:dyDescent="0.25">
      <c r="A47" s="38"/>
      <c r="C47" s="25"/>
      <c r="D47" s="25"/>
      <c r="E47" s="25"/>
    </row>
    <row r="48" spans="1:5" x14ac:dyDescent="0.25">
      <c r="A48" s="38"/>
      <c r="C48" s="25"/>
      <c r="D48" s="25"/>
      <c r="E48" s="25"/>
    </row>
    <row r="49" spans="1:5" x14ac:dyDescent="0.25">
      <c r="A49" s="38"/>
      <c r="C49" s="25"/>
      <c r="D49" s="25"/>
      <c r="E49" s="25"/>
    </row>
    <row r="50" spans="1:5" x14ac:dyDescent="0.25">
      <c r="A50" s="38"/>
      <c r="C50" s="25"/>
      <c r="D50" s="25"/>
      <c r="E50" s="25"/>
    </row>
    <row r="51" spans="1:5" x14ac:dyDescent="0.25">
      <c r="A51" s="38"/>
      <c r="C51" s="25"/>
      <c r="D51" s="25"/>
      <c r="E51" s="25"/>
    </row>
    <row r="52" spans="1:5" x14ac:dyDescent="0.25">
      <c r="A52" s="38"/>
      <c r="C52" s="25"/>
      <c r="D52" s="25"/>
      <c r="E52" s="25"/>
    </row>
    <row r="53" spans="1:5" x14ac:dyDescent="0.25">
      <c r="A53" s="38"/>
      <c r="C53" s="25"/>
      <c r="D53" s="25"/>
      <c r="E53" s="25"/>
    </row>
    <row r="54" spans="1:5" x14ac:dyDescent="0.25">
      <c r="A54" s="38"/>
      <c r="C54" s="25"/>
      <c r="D54" s="25"/>
      <c r="E54" s="25"/>
    </row>
    <row r="55" spans="1:5" x14ac:dyDescent="0.25">
      <c r="A55" s="38"/>
      <c r="C55" s="25"/>
      <c r="D55" s="25"/>
      <c r="E55" s="25"/>
    </row>
    <row r="56" spans="1:5" x14ac:dyDescent="0.25">
      <c r="A56" s="38"/>
      <c r="C56" s="25"/>
      <c r="D56" s="25"/>
      <c r="E56" s="25"/>
    </row>
    <row r="57" spans="1:5" x14ac:dyDescent="0.25">
      <c r="A57" s="38"/>
      <c r="C57" s="25"/>
      <c r="D57" s="25"/>
      <c r="E57" s="25"/>
    </row>
    <row r="58" spans="1:5" x14ac:dyDescent="0.25">
      <c r="A58" s="38"/>
      <c r="C58" s="25"/>
      <c r="D58" s="25"/>
      <c r="E58" s="25"/>
    </row>
    <row r="59" spans="1:5" x14ac:dyDescent="0.25">
      <c r="A59" s="38"/>
      <c r="C59" s="25"/>
      <c r="D59" s="25"/>
      <c r="E59" s="25"/>
    </row>
    <row r="60" spans="1:5" x14ac:dyDescent="0.25">
      <c r="A60" s="38"/>
      <c r="C60" s="25"/>
      <c r="D60" s="25"/>
      <c r="E60" s="25"/>
    </row>
    <row r="61" spans="1:5" x14ac:dyDescent="0.25">
      <c r="A61" s="38"/>
      <c r="C61" s="25"/>
      <c r="D61" s="25"/>
      <c r="E61" s="25"/>
    </row>
    <row r="62" spans="1:5" x14ac:dyDescent="0.25">
      <c r="A62" s="38"/>
      <c r="C62" s="25"/>
      <c r="D62" s="25"/>
      <c r="E62" s="25"/>
    </row>
    <row r="63" spans="1:5" x14ac:dyDescent="0.25">
      <c r="A63" s="38"/>
      <c r="C63" s="25"/>
      <c r="D63" s="25"/>
      <c r="E63" s="25"/>
    </row>
    <row r="64" spans="1:5" x14ac:dyDescent="0.25">
      <c r="A64" s="38"/>
      <c r="C64" s="25"/>
      <c r="D64" s="25"/>
      <c r="E64" s="25"/>
    </row>
    <row r="65" spans="1:5" x14ac:dyDescent="0.25">
      <c r="A65" s="38"/>
      <c r="C65" s="25"/>
      <c r="D65" s="25"/>
      <c r="E65" s="25"/>
    </row>
    <row r="66" spans="1:5" x14ac:dyDescent="0.25">
      <c r="A66" s="38"/>
      <c r="C66" s="25"/>
      <c r="D66" s="25"/>
      <c r="E66" s="25"/>
    </row>
    <row r="67" spans="1:5" x14ac:dyDescent="0.25">
      <c r="A67" s="38"/>
      <c r="C67" s="25"/>
      <c r="D67" s="25"/>
      <c r="E67" s="25"/>
    </row>
    <row r="68" spans="1:5" x14ac:dyDescent="0.25">
      <c r="A68" s="38"/>
      <c r="C68" s="25"/>
      <c r="D68" s="25"/>
      <c r="E68" s="25"/>
    </row>
    <row r="69" spans="1:5" x14ac:dyDescent="0.25">
      <c r="A69" s="38"/>
      <c r="C69" s="25"/>
      <c r="D69" s="25"/>
      <c r="E69" s="25"/>
    </row>
    <row r="70" spans="1:5" x14ac:dyDescent="0.25">
      <c r="A70" s="38"/>
      <c r="C70" s="25"/>
      <c r="D70" s="25"/>
      <c r="E70" s="25"/>
    </row>
    <row r="71" spans="1:5" x14ac:dyDescent="0.25">
      <c r="A71" s="38"/>
      <c r="C71" s="25"/>
      <c r="D71" s="25"/>
      <c r="E71" s="25"/>
    </row>
    <row r="72" spans="1:5" x14ac:dyDescent="0.25">
      <c r="A72" s="38"/>
      <c r="C72" s="25"/>
      <c r="D72" s="25"/>
      <c r="E72" s="25"/>
    </row>
    <row r="73" spans="1:5" x14ac:dyDescent="0.25">
      <c r="A73" s="38"/>
      <c r="C73" s="25"/>
      <c r="D73" s="25"/>
      <c r="E73" s="25"/>
    </row>
    <row r="74" spans="1:5" x14ac:dyDescent="0.25">
      <c r="A74" s="38"/>
      <c r="C74" s="25"/>
      <c r="D74" s="25"/>
      <c r="E74" s="25"/>
    </row>
    <row r="75" spans="1:5" x14ac:dyDescent="0.25">
      <c r="A75" s="38"/>
      <c r="C75" s="25"/>
      <c r="D75" s="25"/>
      <c r="E75" s="25"/>
    </row>
    <row r="76" spans="1:5" x14ac:dyDescent="0.25">
      <c r="A76" s="38"/>
      <c r="C76" s="25"/>
      <c r="D76" s="25"/>
      <c r="E76" s="25"/>
    </row>
    <row r="77" spans="1:5" x14ac:dyDescent="0.25">
      <c r="A77" s="38"/>
      <c r="C77" s="25"/>
      <c r="D77" s="25"/>
      <c r="E77" s="25"/>
    </row>
    <row r="78" spans="1:5" x14ac:dyDescent="0.25">
      <c r="A78" s="38"/>
      <c r="C78" s="25"/>
      <c r="D78" s="25"/>
      <c r="E78" s="25"/>
    </row>
    <row r="79" spans="1:5" x14ac:dyDescent="0.25">
      <c r="A79" s="38"/>
      <c r="C79" s="25"/>
      <c r="D79" s="25"/>
      <c r="E79" s="25"/>
    </row>
    <row r="80" spans="1:5" x14ac:dyDescent="0.25">
      <c r="A80" s="38"/>
      <c r="C80" s="25"/>
      <c r="D80" s="25"/>
      <c r="E80" s="25"/>
    </row>
    <row r="81" spans="1:5" x14ac:dyDescent="0.25">
      <c r="A81" s="38"/>
      <c r="C81" s="25"/>
      <c r="D81" s="25"/>
      <c r="E81" s="25"/>
    </row>
    <row r="82" spans="1:5" x14ac:dyDescent="0.25">
      <c r="A82" s="38"/>
      <c r="C82" s="25"/>
      <c r="D82" s="25"/>
      <c r="E82" s="25"/>
    </row>
    <row r="83" spans="1:5" x14ac:dyDescent="0.25">
      <c r="A83" s="38"/>
      <c r="C83" s="25"/>
      <c r="D83" s="25"/>
      <c r="E83" s="25"/>
    </row>
    <row r="84" spans="1:5" x14ac:dyDescent="0.25">
      <c r="A84" s="38"/>
      <c r="C84" s="25"/>
      <c r="D84" s="25"/>
      <c r="E84" s="25"/>
    </row>
    <row r="85" spans="1:5" x14ac:dyDescent="0.25">
      <c r="A85" s="38"/>
      <c r="C85" s="25"/>
      <c r="D85" s="25"/>
      <c r="E85" s="25"/>
    </row>
    <row r="86" spans="1:5" x14ac:dyDescent="0.25">
      <c r="A86" s="38"/>
      <c r="C86" s="25"/>
      <c r="D86" s="25"/>
      <c r="E86" s="25"/>
    </row>
    <row r="87" spans="1:5" x14ac:dyDescent="0.25">
      <c r="A87" s="38"/>
      <c r="C87" s="25"/>
      <c r="D87" s="25"/>
      <c r="E87" s="25"/>
    </row>
    <row r="88" spans="1:5" x14ac:dyDescent="0.25">
      <c r="A88" s="38"/>
      <c r="C88" s="25"/>
      <c r="D88" s="25"/>
      <c r="E88" s="25"/>
    </row>
    <row r="89" spans="1:5" x14ac:dyDescent="0.25">
      <c r="A89" s="38"/>
      <c r="C89" s="25"/>
      <c r="D89" s="25"/>
      <c r="E89" s="25"/>
    </row>
    <row r="90" spans="1:5" x14ac:dyDescent="0.25">
      <c r="A90" s="38"/>
      <c r="C90" s="25"/>
      <c r="D90" s="25"/>
      <c r="E90" s="25"/>
    </row>
    <row r="91" spans="1:5" x14ac:dyDescent="0.25">
      <c r="A91" s="38"/>
      <c r="C91" s="25"/>
      <c r="D91" s="25"/>
      <c r="E91" s="25"/>
    </row>
    <row r="92" spans="1:5" x14ac:dyDescent="0.25">
      <c r="A92" s="38"/>
      <c r="C92" s="25"/>
      <c r="D92" s="25"/>
      <c r="E92" s="25"/>
    </row>
    <row r="93" spans="1:5" x14ac:dyDescent="0.25">
      <c r="A93" s="38"/>
      <c r="C93" s="25"/>
      <c r="D93" s="25"/>
      <c r="E93" s="25"/>
    </row>
    <row r="94" spans="1:5" x14ac:dyDescent="0.25">
      <c r="A94" s="38"/>
      <c r="C94" s="25"/>
      <c r="D94" s="25"/>
      <c r="E94" s="25"/>
    </row>
    <row r="95" spans="1:5" x14ac:dyDescent="0.25">
      <c r="A95" s="38"/>
      <c r="C95" s="25"/>
      <c r="D95" s="25"/>
      <c r="E95" s="25"/>
    </row>
    <row r="96" spans="1:5" x14ac:dyDescent="0.25">
      <c r="A96" s="38"/>
      <c r="C96" s="25"/>
      <c r="D96" s="25"/>
      <c r="E96" s="25"/>
    </row>
    <row r="97" spans="1:5" x14ac:dyDescent="0.25">
      <c r="A97" s="38"/>
      <c r="C97" s="25"/>
      <c r="D97" s="25"/>
      <c r="E97" s="25"/>
    </row>
    <row r="98" spans="1:5" x14ac:dyDescent="0.25">
      <c r="A98" s="38"/>
      <c r="C98" s="25"/>
      <c r="D98" s="25"/>
      <c r="E98" s="25"/>
    </row>
    <row r="99" spans="1:5" x14ac:dyDescent="0.25">
      <c r="A99" s="38"/>
      <c r="C99" s="25"/>
      <c r="D99" s="25"/>
      <c r="E99" s="25"/>
    </row>
    <row r="100" spans="1:5" x14ac:dyDescent="0.25">
      <c r="A100" s="38"/>
      <c r="C100" s="25"/>
      <c r="D100" s="25"/>
      <c r="E100" s="25"/>
    </row>
    <row r="101" spans="1:5" x14ac:dyDescent="0.25">
      <c r="A101" s="38"/>
      <c r="C101" s="25"/>
      <c r="D101" s="25"/>
      <c r="E101" s="25"/>
    </row>
    <row r="102" spans="1:5" x14ac:dyDescent="0.25">
      <c r="A102" s="38"/>
      <c r="C102" s="25"/>
      <c r="D102" s="25"/>
      <c r="E102" s="25"/>
    </row>
    <row r="103" spans="1:5" x14ac:dyDescent="0.25">
      <c r="A103" s="38"/>
      <c r="C103" s="25"/>
      <c r="D103" s="25"/>
      <c r="E103" s="25"/>
    </row>
    <row r="104" spans="1:5" x14ac:dyDescent="0.25">
      <c r="A104" s="38"/>
      <c r="C104" s="25"/>
      <c r="D104" s="25"/>
      <c r="E104" s="25"/>
    </row>
    <row r="105" spans="1:5" x14ac:dyDescent="0.25">
      <c r="A105" s="38"/>
      <c r="C105" s="25"/>
      <c r="D105" s="25"/>
      <c r="E105" s="25"/>
    </row>
    <row r="106" spans="1:5" x14ac:dyDescent="0.25">
      <c r="A106" s="38"/>
      <c r="C106" s="25"/>
      <c r="D106" s="25"/>
      <c r="E106" s="25"/>
    </row>
    <row r="107" spans="1:5" x14ac:dyDescent="0.25">
      <c r="A107" s="38"/>
      <c r="C107" s="25"/>
      <c r="D107" s="25"/>
      <c r="E107" s="25"/>
    </row>
    <row r="108" spans="1:5" x14ac:dyDescent="0.25">
      <c r="E108" s="25"/>
    </row>
    <row r="109" spans="1:5" x14ac:dyDescent="0.25">
      <c r="E109" s="25"/>
    </row>
    <row r="110" spans="1:5" x14ac:dyDescent="0.25">
      <c r="E110" s="25"/>
    </row>
    <row r="111" spans="1:5" x14ac:dyDescent="0.25">
      <c r="E111" s="25"/>
    </row>
    <row r="112" spans="1:5" x14ac:dyDescent="0.25">
      <c r="E112" s="25"/>
    </row>
    <row r="113" spans="5:5" x14ac:dyDescent="0.25">
      <c r="E113" s="25"/>
    </row>
    <row r="114" spans="5:5" x14ac:dyDescent="0.25">
      <c r="E114" s="25"/>
    </row>
    <row r="115" spans="5:5" x14ac:dyDescent="0.25">
      <c r="E115" s="25"/>
    </row>
    <row r="116" spans="5:5" x14ac:dyDescent="0.25">
      <c r="E116" s="25"/>
    </row>
    <row r="117" spans="5:5" x14ac:dyDescent="0.25">
      <c r="E117" s="25"/>
    </row>
    <row r="118" spans="5:5" x14ac:dyDescent="0.25">
      <c r="E118" s="25"/>
    </row>
    <row r="119" spans="5:5" x14ac:dyDescent="0.25">
      <c r="E119" s="25"/>
    </row>
    <row r="120" spans="5:5" x14ac:dyDescent="0.25">
      <c r="E120" s="25"/>
    </row>
    <row r="121" spans="5:5" x14ac:dyDescent="0.25">
      <c r="E121" s="25"/>
    </row>
    <row r="122" spans="5:5" x14ac:dyDescent="0.25">
      <c r="E122" s="25"/>
    </row>
    <row r="123" spans="5:5" x14ac:dyDescent="0.25">
      <c r="E123" s="25"/>
    </row>
    <row r="124" spans="5:5" x14ac:dyDescent="0.25">
      <c r="E124" s="25"/>
    </row>
    <row r="125" spans="5:5" x14ac:dyDescent="0.25">
      <c r="E125" s="25"/>
    </row>
    <row r="126" spans="5:5" x14ac:dyDescent="0.25">
      <c r="E126" s="25"/>
    </row>
    <row r="127" spans="5:5" x14ac:dyDescent="0.25">
      <c r="E127" s="25"/>
    </row>
    <row r="128" spans="5:5" x14ac:dyDescent="0.25">
      <c r="E128" s="25"/>
    </row>
    <row r="129" spans="5:5" x14ac:dyDescent="0.25">
      <c r="E129" s="25"/>
    </row>
    <row r="130" spans="5:5" x14ac:dyDescent="0.25">
      <c r="E130" s="25"/>
    </row>
    <row r="131" spans="5:5" x14ac:dyDescent="0.25">
      <c r="E131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31"/>
  <sheetViews>
    <sheetView showGridLines="0"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E6" sqref="E6"/>
    </sheetView>
  </sheetViews>
  <sheetFormatPr defaultRowHeight="15" x14ac:dyDescent="0.25"/>
  <cols>
    <col min="1" max="1" width="6.28515625" style="84" bestFit="1" customWidth="1"/>
    <col min="2" max="2" width="5.5703125" style="84" bestFit="1" customWidth="1"/>
    <col min="3" max="3" width="8.140625" style="84" bestFit="1" customWidth="1"/>
    <col min="4" max="4" width="4.85546875" style="84" bestFit="1" customWidth="1"/>
    <col min="5" max="5" width="8.7109375" style="2" customWidth="1"/>
    <col min="6" max="7" width="25.42578125" style="2" customWidth="1"/>
    <col min="8" max="16384" width="9.140625" style="2"/>
  </cols>
  <sheetData>
    <row r="1" spans="1:130" x14ac:dyDescent="0.25">
      <c r="A1" s="80" t="s">
        <v>1</v>
      </c>
      <c r="B1" s="1"/>
      <c r="C1" s="1"/>
      <c r="D1" s="1"/>
      <c r="E1" s="1"/>
    </row>
    <row r="2" spans="1:130" ht="6" customHeight="1" x14ac:dyDescent="0.25"/>
    <row r="3" spans="1:130" ht="19.5" customHeight="1" x14ac:dyDescent="0.25"/>
    <row r="4" spans="1:130" ht="15" customHeight="1" x14ac:dyDescent="0.25"/>
    <row r="5" spans="1:130" s="93" customFormat="1" ht="23.25" x14ac:dyDescent="0.25">
      <c r="D5" s="7"/>
      <c r="E5" s="7"/>
      <c r="F5" s="7"/>
      <c r="G5" s="7"/>
      <c r="H5" s="7"/>
      <c r="I5" s="95"/>
      <c r="J5" s="7" t="str">
        <f>Título</f>
        <v>Análise de Conjuntura 2019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F8" s="37" t="str">
        <f>Índice!AB62</f>
        <v>Gráfico 30 - Preços médios - biodiesel e diesel sem ICMS</v>
      </c>
      <c r="G8" s="63"/>
      <c r="H8" s="63"/>
    </row>
    <row r="9" spans="1:130" x14ac:dyDescent="0.25">
      <c r="A9" s="2"/>
      <c r="B9" s="2"/>
      <c r="C9" s="2"/>
      <c r="D9" s="2"/>
      <c r="F9" s="49"/>
    </row>
    <row r="10" spans="1:130" ht="30" x14ac:dyDescent="0.25">
      <c r="A10" s="4" t="s">
        <v>120</v>
      </c>
      <c r="B10" s="4" t="s">
        <v>0</v>
      </c>
      <c r="C10" s="4"/>
      <c r="D10" s="3" t="s">
        <v>54</v>
      </c>
      <c r="F10" s="78" t="s">
        <v>121</v>
      </c>
      <c r="G10" s="79" t="s">
        <v>122</v>
      </c>
    </row>
    <row r="11" spans="1:130" x14ac:dyDescent="0.25">
      <c r="A11" s="2"/>
      <c r="B11" s="2"/>
      <c r="C11" s="2"/>
      <c r="D11" s="4"/>
      <c r="E11" s="4"/>
      <c r="F11" s="52" t="s">
        <v>140</v>
      </c>
      <c r="G11" s="52"/>
    </row>
    <row r="12" spans="1:130" ht="15" customHeight="1" x14ac:dyDescent="0.25">
      <c r="A12" s="85">
        <v>47</v>
      </c>
      <c r="B12" s="162">
        <v>2016</v>
      </c>
      <c r="C12" s="163" t="s">
        <v>123</v>
      </c>
      <c r="D12" s="86" t="s">
        <v>124</v>
      </c>
      <c r="F12" s="48">
        <v>2061.3475000000003</v>
      </c>
      <c r="G12" s="72">
        <v>2696.39</v>
      </c>
    </row>
    <row r="13" spans="1:130" x14ac:dyDescent="0.25">
      <c r="A13" s="158">
        <v>48</v>
      </c>
      <c r="B13" s="162"/>
      <c r="C13" s="163"/>
      <c r="D13" s="86" t="s">
        <v>125</v>
      </c>
      <c r="F13" s="48">
        <v>2061.8380000000002</v>
      </c>
      <c r="G13" s="72">
        <v>2696.39</v>
      </c>
    </row>
    <row r="14" spans="1:130" x14ac:dyDescent="0.25">
      <c r="A14" s="158"/>
      <c r="B14" s="162"/>
      <c r="C14" s="163"/>
      <c r="D14" s="86" t="s">
        <v>126</v>
      </c>
      <c r="F14" s="48">
        <v>2061.4925000000003</v>
      </c>
      <c r="G14" s="72">
        <v>2564.75</v>
      </c>
    </row>
    <row r="15" spans="1:130" x14ac:dyDescent="0.25">
      <c r="A15" s="158">
        <v>49</v>
      </c>
      <c r="B15" s="162"/>
      <c r="C15" s="163"/>
      <c r="D15" s="86" t="s">
        <v>127</v>
      </c>
      <c r="F15" s="48">
        <v>2063.0025000000001</v>
      </c>
      <c r="G15" s="72">
        <v>2564.75</v>
      </c>
    </row>
    <row r="16" spans="1:130" x14ac:dyDescent="0.25">
      <c r="A16" s="158"/>
      <c r="B16" s="162"/>
      <c r="C16" s="163"/>
      <c r="D16" s="86" t="s">
        <v>128</v>
      </c>
      <c r="F16" s="48">
        <v>2064.2058346882022</v>
      </c>
      <c r="G16" s="72">
        <v>2440.5</v>
      </c>
    </row>
    <row r="17" spans="1:8" x14ac:dyDescent="0.25">
      <c r="A17" s="158"/>
      <c r="B17" s="162"/>
      <c r="C17" s="163"/>
      <c r="D17" s="86" t="s">
        <v>129</v>
      </c>
      <c r="F17" s="48">
        <v>2064.4900000000002</v>
      </c>
      <c r="G17" s="72">
        <v>2440.5</v>
      </c>
    </row>
    <row r="18" spans="1:8" x14ac:dyDescent="0.25">
      <c r="A18" s="158">
        <v>50</v>
      </c>
      <c r="B18" s="162"/>
      <c r="C18" s="163"/>
      <c r="D18" s="86" t="s">
        <v>130</v>
      </c>
      <c r="F18" s="48">
        <v>2065.801751184601</v>
      </c>
      <c r="G18" s="48">
        <v>2406.61</v>
      </c>
      <c r="H18" s="25"/>
    </row>
    <row r="19" spans="1:8" x14ac:dyDescent="0.25">
      <c r="A19" s="158"/>
      <c r="B19" s="162"/>
      <c r="C19" s="163"/>
      <c r="D19" s="86" t="s">
        <v>131</v>
      </c>
      <c r="F19" s="48">
        <v>2057.7327371883443</v>
      </c>
      <c r="G19" s="48">
        <v>2406.61</v>
      </c>
      <c r="H19" s="25"/>
    </row>
    <row r="20" spans="1:8" x14ac:dyDescent="0.25">
      <c r="A20" s="158">
        <v>51</v>
      </c>
      <c r="B20" s="162"/>
      <c r="C20" s="163"/>
      <c r="D20" s="86" t="s">
        <v>132</v>
      </c>
      <c r="F20" s="48">
        <v>2060.7725</v>
      </c>
      <c r="G20" s="48">
        <v>2319.3200000000002</v>
      </c>
      <c r="H20" s="25"/>
    </row>
    <row r="21" spans="1:8" x14ac:dyDescent="0.25">
      <c r="A21" s="158"/>
      <c r="B21" s="162"/>
      <c r="C21" s="163"/>
      <c r="D21" s="86" t="s">
        <v>133</v>
      </c>
      <c r="F21" s="48">
        <v>2034.0639999999999</v>
      </c>
      <c r="G21" s="48">
        <v>2319.3200000000002</v>
      </c>
      <c r="H21" s="25"/>
    </row>
    <row r="22" spans="1:8" x14ac:dyDescent="0.25">
      <c r="A22" s="158">
        <v>52</v>
      </c>
      <c r="B22" s="162"/>
      <c r="C22" s="163"/>
      <c r="D22" s="86" t="s">
        <v>134</v>
      </c>
      <c r="F22" s="48">
        <v>1850.5375000000001</v>
      </c>
      <c r="G22" s="48">
        <v>2855.1</v>
      </c>
      <c r="H22" s="25"/>
    </row>
    <row r="23" spans="1:8" x14ac:dyDescent="0.25">
      <c r="A23" s="158"/>
      <c r="B23" s="162"/>
      <c r="C23" s="163"/>
      <c r="D23" s="86" t="s">
        <v>135</v>
      </c>
      <c r="F23" s="48">
        <v>1982.895</v>
      </c>
      <c r="G23" s="48">
        <v>2855.1</v>
      </c>
      <c r="H23" s="25"/>
    </row>
    <row r="24" spans="1:8" x14ac:dyDescent="0.25">
      <c r="A24" s="158">
        <v>53</v>
      </c>
      <c r="B24" s="162">
        <v>2017</v>
      </c>
      <c r="C24" s="163" t="s">
        <v>136</v>
      </c>
      <c r="D24" s="86" t="s">
        <v>124</v>
      </c>
      <c r="F24" s="48">
        <v>2052.3159999999998</v>
      </c>
      <c r="G24" s="48">
        <v>2810.81</v>
      </c>
      <c r="H24" s="25"/>
    </row>
    <row r="25" spans="1:8" x14ac:dyDescent="0.25">
      <c r="A25" s="158"/>
      <c r="B25" s="162"/>
      <c r="C25" s="163"/>
      <c r="D25" s="86" t="s">
        <v>125</v>
      </c>
      <c r="F25" s="48">
        <v>1981.3025</v>
      </c>
      <c r="G25" s="48">
        <v>2810.81</v>
      </c>
      <c r="H25" s="25"/>
    </row>
    <row r="26" spans="1:8" x14ac:dyDescent="0.25">
      <c r="A26" s="158">
        <v>54</v>
      </c>
      <c r="B26" s="162"/>
      <c r="C26" s="163"/>
      <c r="D26" s="86" t="s">
        <v>126</v>
      </c>
      <c r="F26" s="48">
        <v>1923.8625</v>
      </c>
      <c r="G26" s="48">
        <v>2302.38</v>
      </c>
      <c r="H26" s="25"/>
    </row>
    <row r="27" spans="1:8" x14ac:dyDescent="0.25">
      <c r="A27" s="158"/>
      <c r="B27" s="162"/>
      <c r="C27" s="163"/>
      <c r="D27" s="86" t="s">
        <v>127</v>
      </c>
      <c r="F27" s="48">
        <v>1941.4549999999999</v>
      </c>
      <c r="G27" s="48">
        <v>2302.38</v>
      </c>
      <c r="H27" s="25"/>
    </row>
    <row r="28" spans="1:8" x14ac:dyDescent="0.25">
      <c r="A28" s="158">
        <v>55</v>
      </c>
      <c r="B28" s="162"/>
      <c r="C28" s="163"/>
      <c r="D28" s="86" t="s">
        <v>128</v>
      </c>
      <c r="F28" s="48">
        <v>1949.7940000000001</v>
      </c>
      <c r="G28" s="48">
        <v>2108.2496999999998</v>
      </c>
      <c r="H28" s="25"/>
    </row>
    <row r="29" spans="1:8" x14ac:dyDescent="0.25">
      <c r="A29" s="158"/>
      <c r="B29" s="162"/>
      <c r="C29" s="163"/>
      <c r="D29" s="86" t="s">
        <v>129</v>
      </c>
      <c r="F29" s="48">
        <v>1869.81</v>
      </c>
      <c r="G29" s="48">
        <v>2108.2496999999998</v>
      </c>
      <c r="H29" s="25"/>
    </row>
    <row r="30" spans="1:8" x14ac:dyDescent="0.25">
      <c r="A30" s="158">
        <v>56</v>
      </c>
      <c r="B30" s="162"/>
      <c r="C30" s="163"/>
      <c r="D30" s="86" t="s">
        <v>130</v>
      </c>
      <c r="F30" s="48">
        <v>1906.0340000000006</v>
      </c>
      <c r="G30" s="48">
        <v>2255.2223796257567</v>
      </c>
      <c r="H30" s="25"/>
    </row>
    <row r="31" spans="1:8" x14ac:dyDescent="0.25">
      <c r="A31" s="158"/>
      <c r="B31" s="162"/>
      <c r="C31" s="163"/>
      <c r="D31" s="86" t="s">
        <v>131</v>
      </c>
      <c r="F31" s="48">
        <v>2094.585</v>
      </c>
      <c r="G31" s="48">
        <v>2255.2223796257567</v>
      </c>
      <c r="H31" s="25"/>
    </row>
    <row r="32" spans="1:8" x14ac:dyDescent="0.25">
      <c r="A32" s="158">
        <v>57</v>
      </c>
      <c r="B32" s="162"/>
      <c r="C32" s="163"/>
      <c r="D32" s="86" t="s">
        <v>132</v>
      </c>
      <c r="F32" s="48">
        <v>2259.7425000000003</v>
      </c>
      <c r="G32" s="48">
        <v>2317.7128072542532</v>
      </c>
      <c r="H32" s="25"/>
    </row>
    <row r="33" spans="1:8" x14ac:dyDescent="0.25">
      <c r="A33" s="158"/>
      <c r="B33" s="162"/>
      <c r="C33" s="163"/>
      <c r="D33" s="86" t="s">
        <v>133</v>
      </c>
      <c r="F33" s="48">
        <v>2242.9320000000007</v>
      </c>
      <c r="G33" s="48">
        <v>2317.7128072542532</v>
      </c>
      <c r="H33" s="25"/>
    </row>
    <row r="34" spans="1:8" x14ac:dyDescent="0.25">
      <c r="A34" s="158">
        <v>58</v>
      </c>
      <c r="B34" s="162"/>
      <c r="C34" s="163"/>
      <c r="D34" s="86" t="s">
        <v>134</v>
      </c>
      <c r="F34" s="48">
        <v>2360.8700000000003</v>
      </c>
      <c r="G34" s="48">
        <v>2334.8073566002713</v>
      </c>
      <c r="H34" s="25"/>
    </row>
    <row r="35" spans="1:8" x14ac:dyDescent="0.25">
      <c r="A35" s="158"/>
      <c r="B35" s="162"/>
      <c r="C35" s="163"/>
      <c r="D35" s="86" t="s">
        <v>135</v>
      </c>
      <c r="F35" s="48">
        <v>2302.2574999999997</v>
      </c>
      <c r="G35" s="48">
        <v>2334.8073566002713</v>
      </c>
      <c r="H35" s="25"/>
    </row>
    <row r="36" spans="1:8" x14ac:dyDescent="0.25">
      <c r="A36" s="158">
        <v>59</v>
      </c>
      <c r="B36" s="162">
        <v>2018</v>
      </c>
      <c r="C36" s="163" t="s">
        <v>137</v>
      </c>
      <c r="D36" s="86" t="s">
        <v>124</v>
      </c>
      <c r="F36" s="48">
        <v>2387.2840000000001</v>
      </c>
      <c r="G36" s="48">
        <v>2590.8672000000001</v>
      </c>
      <c r="H36" s="25"/>
    </row>
    <row r="37" spans="1:8" x14ac:dyDescent="0.25">
      <c r="A37" s="158"/>
      <c r="B37" s="162"/>
      <c r="C37" s="163"/>
      <c r="D37" s="86" t="s">
        <v>125</v>
      </c>
      <c r="F37" s="48">
        <v>2283.4675000000002</v>
      </c>
      <c r="G37" s="48">
        <v>2590.8672000000001</v>
      </c>
      <c r="H37" s="25"/>
    </row>
    <row r="38" spans="1:8" x14ac:dyDescent="0.25">
      <c r="A38" s="158">
        <v>60</v>
      </c>
      <c r="B38" s="162"/>
      <c r="C38" s="163"/>
      <c r="D38" s="86" t="s">
        <v>126</v>
      </c>
      <c r="F38" s="48">
        <v>2307.3375000000001</v>
      </c>
      <c r="G38" s="48">
        <v>2423.3265000000001</v>
      </c>
      <c r="H38" s="25"/>
    </row>
    <row r="39" spans="1:8" x14ac:dyDescent="0.25">
      <c r="A39" s="158"/>
      <c r="B39" s="162"/>
      <c r="C39" s="163"/>
      <c r="D39" s="86" t="s">
        <v>127</v>
      </c>
      <c r="F39" s="48">
        <v>2502.86</v>
      </c>
      <c r="G39" s="48">
        <v>2423.3265000000001</v>
      </c>
      <c r="H39" s="25"/>
    </row>
    <row r="40" spans="1:8" x14ac:dyDescent="0.25">
      <c r="A40" s="158">
        <v>61</v>
      </c>
      <c r="B40" s="162"/>
      <c r="C40" s="163"/>
      <c r="D40" s="86" t="s">
        <v>128</v>
      </c>
      <c r="F40" s="48">
        <v>2673.0750000000003</v>
      </c>
      <c r="G40" s="48">
        <v>2630.5859999999998</v>
      </c>
      <c r="H40" s="25"/>
    </row>
    <row r="41" spans="1:8" x14ac:dyDescent="0.25">
      <c r="A41" s="158"/>
      <c r="B41" s="162"/>
      <c r="C41" s="163"/>
      <c r="D41" s="86" t="s">
        <v>129</v>
      </c>
      <c r="F41" s="48">
        <v>2360.5424999999996</v>
      </c>
      <c r="G41" s="48">
        <v>2630.5859999999998</v>
      </c>
      <c r="H41" s="25"/>
    </row>
    <row r="42" spans="1:8" x14ac:dyDescent="0.25">
      <c r="A42" s="158">
        <v>62</v>
      </c>
      <c r="B42" s="162"/>
      <c r="C42" s="163"/>
      <c r="D42" s="86" t="s">
        <v>130</v>
      </c>
      <c r="F42" s="48">
        <v>2355.2660000000001</v>
      </c>
      <c r="G42" s="48">
        <v>2439.3128999999999</v>
      </c>
      <c r="H42" s="25"/>
    </row>
    <row r="43" spans="1:8" x14ac:dyDescent="0.25">
      <c r="A43" s="158"/>
      <c r="B43" s="162"/>
      <c r="C43" s="163"/>
      <c r="D43" s="86" t="s">
        <v>131</v>
      </c>
      <c r="F43" s="48">
        <v>2420.0775000000003</v>
      </c>
      <c r="G43" s="48">
        <v>2439.3128999999999</v>
      </c>
      <c r="H43" s="25"/>
    </row>
    <row r="44" spans="1:8" x14ac:dyDescent="0.25">
      <c r="A44" s="158">
        <v>63</v>
      </c>
      <c r="B44" s="162"/>
      <c r="C44" s="163"/>
      <c r="D44" s="86" t="s">
        <v>132</v>
      </c>
      <c r="F44" s="48">
        <v>2635.3074999999999</v>
      </c>
      <c r="G44" s="48">
        <v>2814.8519000000001</v>
      </c>
      <c r="H44" s="25"/>
    </row>
    <row r="45" spans="1:8" x14ac:dyDescent="0.25">
      <c r="A45" s="158"/>
      <c r="B45" s="162"/>
      <c r="C45" s="163"/>
      <c r="D45" s="86" t="s">
        <v>133</v>
      </c>
      <c r="F45" s="48">
        <v>2658.9559999999997</v>
      </c>
      <c r="G45" s="48">
        <v>2814.8519000000001</v>
      </c>
      <c r="H45" s="25"/>
    </row>
    <row r="46" spans="1:8" x14ac:dyDescent="0.25">
      <c r="A46" s="158">
        <v>64</v>
      </c>
      <c r="B46" s="162"/>
      <c r="C46" s="163"/>
      <c r="D46" s="86" t="s">
        <v>134</v>
      </c>
      <c r="F46" s="48">
        <v>2405.6525000000001</v>
      </c>
      <c r="G46" s="48">
        <v>2635.3319034020296</v>
      </c>
      <c r="H46" s="25"/>
    </row>
    <row r="47" spans="1:8" x14ac:dyDescent="0.25">
      <c r="A47" s="158"/>
      <c r="B47" s="162"/>
      <c r="C47" s="163"/>
      <c r="D47" s="86" t="s">
        <v>135</v>
      </c>
      <c r="F47" s="48">
        <v>2162.3539999999998</v>
      </c>
      <c r="G47" s="48">
        <v>2635.3319034020296</v>
      </c>
      <c r="H47" s="25"/>
    </row>
    <row r="48" spans="1:8" x14ac:dyDescent="0.25">
      <c r="A48" s="158">
        <v>65</v>
      </c>
      <c r="B48" s="158">
        <v>2019</v>
      </c>
      <c r="C48" s="159" t="s">
        <v>138</v>
      </c>
      <c r="D48" s="86" t="s">
        <v>124</v>
      </c>
      <c r="F48" s="48">
        <v>2303.7224999999999</v>
      </c>
      <c r="G48" s="48">
        <v>2333.2334111487366</v>
      </c>
      <c r="H48" s="25"/>
    </row>
    <row r="49" spans="1:8" x14ac:dyDescent="0.25">
      <c r="A49" s="158"/>
      <c r="B49" s="158"/>
      <c r="C49" s="159"/>
      <c r="D49" s="86" t="s">
        <v>125</v>
      </c>
      <c r="F49" s="48">
        <v>2401.9124999999999</v>
      </c>
      <c r="G49" s="48">
        <v>2333.2334111487366</v>
      </c>
      <c r="H49" s="25"/>
    </row>
    <row r="50" spans="1:8" x14ac:dyDescent="0.25">
      <c r="A50" s="158">
        <v>66</v>
      </c>
      <c r="B50" s="158"/>
      <c r="C50" s="159"/>
      <c r="D50" s="86" t="s">
        <v>126</v>
      </c>
      <c r="F50" s="48">
        <v>2499.4100000000003</v>
      </c>
      <c r="G50" s="48">
        <v>2286.8332032325552</v>
      </c>
      <c r="H50" s="25"/>
    </row>
    <row r="51" spans="1:8" x14ac:dyDescent="0.25">
      <c r="A51" s="158"/>
      <c r="B51" s="158"/>
      <c r="C51" s="159"/>
      <c r="D51" s="86" t="s">
        <v>127</v>
      </c>
      <c r="F51" s="48">
        <v>2549.5899999999997</v>
      </c>
      <c r="G51" s="48">
        <v>2286.8332032325552</v>
      </c>
      <c r="H51" s="25"/>
    </row>
    <row r="52" spans="1:8" x14ac:dyDescent="0.25">
      <c r="A52" s="158">
        <v>67</v>
      </c>
      <c r="B52" s="158"/>
      <c r="C52" s="159"/>
      <c r="D52" s="86" t="s">
        <v>128</v>
      </c>
      <c r="F52" s="48">
        <v>2646.2574999999997</v>
      </c>
      <c r="G52" s="48">
        <v>2328.8768519392338</v>
      </c>
      <c r="H52" s="25"/>
    </row>
    <row r="53" spans="1:8" x14ac:dyDescent="0.25">
      <c r="A53" s="158"/>
      <c r="B53" s="158"/>
      <c r="C53" s="159"/>
      <c r="D53" s="86" t="s">
        <v>129</v>
      </c>
      <c r="F53" s="48">
        <v>2448.6224999999999</v>
      </c>
      <c r="G53" s="48">
        <v>2328.8768519392338</v>
      </c>
      <c r="H53" s="25"/>
    </row>
    <row r="54" spans="1:8" x14ac:dyDescent="0.25">
      <c r="A54" s="158">
        <v>68</v>
      </c>
      <c r="B54" s="158"/>
      <c r="C54" s="159"/>
      <c r="D54" s="86" t="s">
        <v>130</v>
      </c>
      <c r="F54" s="48">
        <v>2418.712</v>
      </c>
      <c r="G54" s="48">
        <v>2857.2</v>
      </c>
      <c r="H54" s="25"/>
    </row>
    <row r="55" spans="1:8" x14ac:dyDescent="0.25">
      <c r="A55" s="158"/>
      <c r="B55" s="158"/>
      <c r="C55" s="159"/>
      <c r="D55" s="86" t="s">
        <v>131</v>
      </c>
      <c r="F55" s="48">
        <v>2445.8874999999998</v>
      </c>
      <c r="G55" s="48">
        <v>2857.2</v>
      </c>
      <c r="H55" s="25"/>
    </row>
    <row r="56" spans="1:8" x14ac:dyDescent="0.25">
      <c r="A56" s="158" t="s">
        <v>139</v>
      </c>
      <c r="B56" s="158"/>
      <c r="C56" s="159"/>
      <c r="D56" s="86" t="s">
        <v>130</v>
      </c>
      <c r="F56" s="48">
        <v>2418.712</v>
      </c>
      <c r="G56" s="48">
        <v>2857.2</v>
      </c>
      <c r="H56" s="25"/>
    </row>
    <row r="57" spans="1:8" x14ac:dyDescent="0.25">
      <c r="A57" s="158"/>
      <c r="B57" s="158"/>
      <c r="C57" s="159"/>
      <c r="D57" s="86" t="s">
        <v>131</v>
      </c>
      <c r="F57" s="48">
        <v>2445.8874999999998</v>
      </c>
      <c r="G57" s="48">
        <v>2857.2</v>
      </c>
      <c r="H57" s="25"/>
    </row>
    <row r="58" spans="1:8" x14ac:dyDescent="0.25">
      <c r="A58" s="158">
        <v>69</v>
      </c>
      <c r="B58" s="158"/>
      <c r="C58" s="159"/>
      <c r="D58" s="86" t="s">
        <v>132</v>
      </c>
      <c r="F58" s="48">
        <v>2574.5160000000001</v>
      </c>
      <c r="G58" s="48">
        <v>3077.8895720900964</v>
      </c>
      <c r="H58" s="25"/>
    </row>
    <row r="59" spans="1:8" x14ac:dyDescent="0.25">
      <c r="A59" s="158"/>
      <c r="B59" s="158"/>
      <c r="C59" s="159"/>
      <c r="D59" s="86" t="s">
        <v>133</v>
      </c>
      <c r="F59" s="48">
        <v>2621.855</v>
      </c>
      <c r="G59" s="48">
        <v>3077.8895720900964</v>
      </c>
      <c r="H59" s="25"/>
    </row>
    <row r="60" spans="1:8" x14ac:dyDescent="0.25">
      <c r="A60" s="160">
        <v>70</v>
      </c>
      <c r="B60" s="158"/>
      <c r="C60" s="159"/>
      <c r="D60" s="86" t="s">
        <v>134</v>
      </c>
      <c r="F60" s="48">
        <v>2552.8875000000003</v>
      </c>
      <c r="G60" s="48">
        <v>3011.6298380003641</v>
      </c>
      <c r="H60" s="25"/>
    </row>
    <row r="61" spans="1:8" x14ac:dyDescent="0.25">
      <c r="A61" s="161"/>
      <c r="B61" s="158"/>
      <c r="C61" s="159"/>
      <c r="D61" s="86" t="s">
        <v>135</v>
      </c>
      <c r="F61" s="48">
        <v>2637.3719999999998</v>
      </c>
      <c r="G61" s="48">
        <v>3011.6298380003641</v>
      </c>
      <c r="H61" s="25"/>
    </row>
    <row r="62" spans="1:8" x14ac:dyDescent="0.25">
      <c r="A62" s="38"/>
      <c r="B62" s="38"/>
      <c r="C62" s="38"/>
      <c r="D62" s="2"/>
      <c r="F62" s="25"/>
      <c r="G62" s="25"/>
      <c r="H62" s="25"/>
    </row>
    <row r="63" spans="1:8" x14ac:dyDescent="0.25">
      <c r="A63" s="38"/>
      <c r="B63" s="38"/>
      <c r="C63" s="38"/>
      <c r="D63" s="2"/>
      <c r="E63" s="141" t="s">
        <v>263</v>
      </c>
      <c r="F63" s="25"/>
      <c r="G63" s="25"/>
      <c r="H63" s="25"/>
    </row>
    <row r="64" spans="1:8" x14ac:dyDescent="0.25">
      <c r="A64" s="38"/>
      <c r="B64" s="38"/>
      <c r="C64" s="38"/>
      <c r="D64" s="2"/>
      <c r="E64" s="141" t="s">
        <v>288</v>
      </c>
      <c r="F64" s="25"/>
      <c r="G64" s="25"/>
      <c r="H64" s="25"/>
    </row>
    <row r="65" spans="1:8" x14ac:dyDescent="0.25">
      <c r="A65" s="38"/>
      <c r="B65" s="38"/>
      <c r="C65" s="38"/>
      <c r="D65" s="2"/>
      <c r="F65" s="25"/>
      <c r="G65" s="25"/>
      <c r="H65" s="25"/>
    </row>
    <row r="66" spans="1:8" x14ac:dyDescent="0.25">
      <c r="A66" s="38"/>
      <c r="B66" s="38"/>
      <c r="C66" s="38"/>
      <c r="D66" s="2"/>
      <c r="F66" s="25"/>
      <c r="G66" s="25"/>
      <c r="H66" s="25"/>
    </row>
    <row r="67" spans="1:8" x14ac:dyDescent="0.25">
      <c r="A67" s="38"/>
      <c r="B67" s="38"/>
      <c r="C67" s="38"/>
      <c r="D67" s="2"/>
      <c r="F67" s="25"/>
      <c r="G67" s="25"/>
      <c r="H67" s="25"/>
    </row>
    <row r="68" spans="1:8" x14ac:dyDescent="0.25">
      <c r="A68" s="38"/>
      <c r="B68" s="38"/>
      <c r="C68" s="38"/>
      <c r="D68" s="2"/>
      <c r="F68" s="25"/>
      <c r="G68" s="25"/>
      <c r="H68" s="25"/>
    </row>
    <row r="69" spans="1:8" x14ac:dyDescent="0.25">
      <c r="A69" s="38"/>
      <c r="B69" s="38"/>
      <c r="C69" s="38"/>
      <c r="D69" s="2"/>
      <c r="F69" s="25"/>
      <c r="G69" s="25"/>
      <c r="H69" s="25"/>
    </row>
    <row r="70" spans="1:8" x14ac:dyDescent="0.25">
      <c r="A70" s="38"/>
      <c r="B70" s="38"/>
      <c r="C70" s="38"/>
      <c r="D70" s="2"/>
      <c r="F70" s="25"/>
      <c r="G70" s="25"/>
      <c r="H70" s="25"/>
    </row>
    <row r="71" spans="1:8" x14ac:dyDescent="0.25">
      <c r="A71" s="38"/>
      <c r="B71" s="38"/>
      <c r="C71" s="38"/>
      <c r="D71" s="2"/>
      <c r="F71" s="25"/>
      <c r="G71" s="25"/>
      <c r="H71" s="25"/>
    </row>
    <row r="72" spans="1:8" x14ac:dyDescent="0.25">
      <c r="A72" s="38"/>
      <c r="B72" s="38"/>
      <c r="C72" s="38"/>
      <c r="D72" s="2"/>
      <c r="F72" s="25"/>
      <c r="G72" s="25"/>
      <c r="H72" s="25"/>
    </row>
    <row r="73" spans="1:8" x14ac:dyDescent="0.25">
      <c r="A73" s="38"/>
      <c r="B73" s="38"/>
      <c r="C73" s="38"/>
      <c r="D73" s="2"/>
      <c r="F73" s="25"/>
      <c r="G73" s="25"/>
      <c r="H73" s="25"/>
    </row>
    <row r="74" spans="1:8" x14ac:dyDescent="0.25">
      <c r="A74" s="38"/>
      <c r="B74" s="38"/>
      <c r="C74" s="38"/>
      <c r="D74" s="2"/>
      <c r="F74" s="25"/>
      <c r="G74" s="25"/>
      <c r="H74" s="25"/>
    </row>
    <row r="75" spans="1:8" x14ac:dyDescent="0.25">
      <c r="A75" s="38"/>
      <c r="B75" s="38"/>
      <c r="C75" s="38"/>
      <c r="D75" s="2"/>
      <c r="F75" s="25"/>
      <c r="G75" s="25"/>
      <c r="H75" s="25"/>
    </row>
    <row r="76" spans="1:8" x14ac:dyDescent="0.25">
      <c r="A76" s="38"/>
      <c r="B76" s="38"/>
      <c r="C76" s="38"/>
      <c r="D76" s="2"/>
      <c r="F76" s="25"/>
      <c r="G76" s="25"/>
      <c r="H76" s="25"/>
    </row>
    <row r="77" spans="1:8" x14ac:dyDescent="0.25">
      <c r="A77" s="38"/>
      <c r="B77" s="38"/>
      <c r="C77" s="38"/>
      <c r="D77" s="2"/>
      <c r="F77" s="25"/>
      <c r="G77" s="25"/>
      <c r="H77" s="25"/>
    </row>
    <row r="78" spans="1:8" x14ac:dyDescent="0.25">
      <c r="A78" s="38"/>
      <c r="B78" s="38"/>
      <c r="C78" s="38"/>
      <c r="D78" s="2"/>
      <c r="F78" s="25"/>
      <c r="G78" s="25"/>
      <c r="H78" s="25"/>
    </row>
    <row r="79" spans="1:8" x14ac:dyDescent="0.25">
      <c r="A79" s="38"/>
      <c r="B79" s="38"/>
      <c r="C79" s="38"/>
      <c r="D79" s="2"/>
      <c r="F79" s="25"/>
      <c r="G79" s="25"/>
      <c r="H79" s="25"/>
    </row>
    <row r="80" spans="1:8" x14ac:dyDescent="0.25">
      <c r="A80" s="38"/>
      <c r="B80" s="38"/>
      <c r="C80" s="38"/>
      <c r="D80" s="2"/>
      <c r="F80" s="25"/>
      <c r="G80" s="25"/>
      <c r="H80" s="25"/>
    </row>
    <row r="81" spans="1:8" x14ac:dyDescent="0.25">
      <c r="A81" s="38"/>
      <c r="B81" s="38"/>
      <c r="C81" s="38"/>
      <c r="D81" s="2"/>
      <c r="F81" s="25"/>
      <c r="G81" s="25"/>
      <c r="H81" s="25"/>
    </row>
    <row r="82" spans="1:8" x14ac:dyDescent="0.25">
      <c r="A82" s="38"/>
      <c r="B82" s="38"/>
      <c r="C82" s="38"/>
      <c r="D82" s="2"/>
      <c r="F82" s="25"/>
      <c r="G82" s="25"/>
      <c r="H82" s="25"/>
    </row>
    <row r="83" spans="1:8" x14ac:dyDescent="0.25">
      <c r="A83" s="38"/>
      <c r="B83" s="38"/>
      <c r="C83" s="38"/>
      <c r="D83" s="2"/>
      <c r="F83" s="25"/>
      <c r="G83" s="25"/>
      <c r="H83" s="25"/>
    </row>
    <row r="84" spans="1:8" x14ac:dyDescent="0.25">
      <c r="A84" s="38"/>
      <c r="B84" s="38"/>
      <c r="C84" s="38"/>
      <c r="D84" s="2"/>
      <c r="F84" s="25"/>
      <c r="G84" s="25"/>
      <c r="H84" s="25"/>
    </row>
    <row r="85" spans="1:8" x14ac:dyDescent="0.25">
      <c r="A85" s="38"/>
      <c r="B85" s="38"/>
      <c r="C85" s="38"/>
      <c r="D85" s="2"/>
      <c r="F85" s="25"/>
      <c r="G85" s="25"/>
      <c r="H85" s="25"/>
    </row>
    <row r="86" spans="1:8" x14ac:dyDescent="0.25">
      <c r="A86" s="38"/>
      <c r="B86" s="38"/>
      <c r="C86" s="38"/>
      <c r="D86" s="2"/>
      <c r="F86" s="25"/>
      <c r="G86" s="25"/>
      <c r="H86" s="25"/>
    </row>
    <row r="87" spans="1:8" x14ac:dyDescent="0.25">
      <c r="A87" s="38"/>
      <c r="B87" s="38"/>
      <c r="C87" s="38"/>
      <c r="D87" s="2"/>
      <c r="F87" s="25"/>
      <c r="G87" s="25"/>
      <c r="H87" s="25"/>
    </row>
    <row r="88" spans="1:8" x14ac:dyDescent="0.25">
      <c r="A88" s="38"/>
      <c r="B88" s="38"/>
      <c r="C88" s="38"/>
      <c r="D88" s="2"/>
      <c r="F88" s="25"/>
      <c r="G88" s="25"/>
      <c r="H88" s="25"/>
    </row>
    <row r="89" spans="1:8" x14ac:dyDescent="0.25">
      <c r="A89" s="38"/>
      <c r="B89" s="38"/>
      <c r="C89" s="38"/>
      <c r="D89" s="2"/>
      <c r="F89" s="25"/>
      <c r="G89" s="25"/>
      <c r="H89" s="25"/>
    </row>
    <row r="90" spans="1:8" x14ac:dyDescent="0.25">
      <c r="A90" s="38"/>
      <c r="B90" s="38"/>
      <c r="C90" s="38"/>
      <c r="D90" s="2"/>
      <c r="F90" s="25"/>
      <c r="G90" s="25"/>
      <c r="H90" s="25"/>
    </row>
    <row r="91" spans="1:8" x14ac:dyDescent="0.25">
      <c r="A91" s="38"/>
      <c r="B91" s="38"/>
      <c r="C91" s="38"/>
      <c r="D91" s="2"/>
      <c r="F91" s="25"/>
      <c r="G91" s="25"/>
      <c r="H91" s="25"/>
    </row>
    <row r="92" spans="1:8" x14ac:dyDescent="0.25">
      <c r="A92" s="38"/>
      <c r="B92" s="38"/>
      <c r="C92" s="38"/>
      <c r="D92" s="2"/>
      <c r="F92" s="25"/>
      <c r="G92" s="25"/>
      <c r="H92" s="25"/>
    </row>
    <row r="93" spans="1:8" x14ac:dyDescent="0.25">
      <c r="A93" s="38"/>
      <c r="B93" s="38"/>
      <c r="C93" s="38"/>
      <c r="D93" s="2"/>
      <c r="F93" s="25"/>
      <c r="G93" s="25"/>
      <c r="H93" s="25"/>
    </row>
    <row r="94" spans="1:8" x14ac:dyDescent="0.25">
      <c r="A94" s="38"/>
      <c r="B94" s="38"/>
      <c r="C94" s="38"/>
      <c r="D94" s="2"/>
      <c r="F94" s="25"/>
      <c r="G94" s="25"/>
      <c r="H94" s="25"/>
    </row>
    <row r="95" spans="1:8" x14ac:dyDescent="0.25">
      <c r="A95" s="38"/>
      <c r="B95" s="38"/>
      <c r="C95" s="38"/>
      <c r="D95" s="2"/>
      <c r="F95" s="25"/>
      <c r="G95" s="25"/>
      <c r="H95" s="25"/>
    </row>
    <row r="96" spans="1:8" x14ac:dyDescent="0.25">
      <c r="A96" s="38"/>
      <c r="B96" s="38"/>
      <c r="C96" s="38"/>
      <c r="D96" s="2"/>
      <c r="F96" s="25"/>
      <c r="G96" s="25"/>
      <c r="H96" s="25"/>
    </row>
    <row r="97" spans="1:8" x14ac:dyDescent="0.25">
      <c r="A97" s="38"/>
      <c r="B97" s="38"/>
      <c r="C97" s="38"/>
      <c r="D97" s="2"/>
      <c r="F97" s="25"/>
      <c r="G97" s="25"/>
      <c r="H97" s="25"/>
    </row>
    <row r="98" spans="1:8" x14ac:dyDescent="0.25">
      <c r="A98" s="38"/>
      <c r="B98" s="38"/>
      <c r="C98" s="38"/>
      <c r="D98" s="2"/>
      <c r="F98" s="25"/>
      <c r="G98" s="25"/>
      <c r="H98" s="25"/>
    </row>
    <row r="99" spans="1:8" x14ac:dyDescent="0.25">
      <c r="A99" s="38"/>
      <c r="B99" s="38"/>
      <c r="C99" s="38"/>
      <c r="D99" s="2"/>
      <c r="F99" s="25"/>
      <c r="G99" s="25"/>
      <c r="H99" s="25"/>
    </row>
    <row r="100" spans="1:8" x14ac:dyDescent="0.25">
      <c r="A100" s="38"/>
      <c r="B100" s="38"/>
      <c r="C100" s="38"/>
      <c r="D100" s="2"/>
      <c r="F100" s="25"/>
      <c r="G100" s="25"/>
      <c r="H100" s="25"/>
    </row>
    <row r="101" spans="1:8" x14ac:dyDescent="0.25">
      <c r="A101" s="38"/>
      <c r="B101" s="38"/>
      <c r="C101" s="38"/>
      <c r="D101" s="2"/>
      <c r="F101" s="25"/>
      <c r="G101" s="25"/>
      <c r="H101" s="25"/>
    </row>
    <row r="102" spans="1:8" x14ac:dyDescent="0.25">
      <c r="A102" s="38"/>
      <c r="B102" s="38"/>
      <c r="C102" s="38"/>
      <c r="D102" s="2"/>
      <c r="F102" s="25"/>
      <c r="G102" s="25"/>
      <c r="H102" s="25"/>
    </row>
    <row r="103" spans="1:8" x14ac:dyDescent="0.25">
      <c r="A103" s="38"/>
      <c r="B103" s="38"/>
      <c r="C103" s="38"/>
      <c r="D103" s="2"/>
      <c r="F103" s="25"/>
      <c r="G103" s="25"/>
      <c r="H103" s="25"/>
    </row>
    <row r="104" spans="1:8" x14ac:dyDescent="0.25">
      <c r="A104" s="38"/>
      <c r="B104" s="38"/>
      <c r="C104" s="38"/>
      <c r="D104" s="2"/>
      <c r="F104" s="25"/>
      <c r="G104" s="25"/>
      <c r="H104" s="25"/>
    </row>
    <row r="105" spans="1:8" x14ac:dyDescent="0.25">
      <c r="A105" s="38"/>
      <c r="B105" s="38"/>
      <c r="C105" s="38"/>
      <c r="D105" s="2"/>
      <c r="F105" s="25"/>
      <c r="G105" s="25"/>
      <c r="H105" s="25"/>
    </row>
    <row r="106" spans="1:8" x14ac:dyDescent="0.25">
      <c r="A106" s="38"/>
      <c r="B106" s="38"/>
      <c r="C106" s="38"/>
      <c r="D106" s="2"/>
      <c r="F106" s="25"/>
      <c r="G106" s="25"/>
      <c r="H106" s="25"/>
    </row>
    <row r="107" spans="1:8" x14ac:dyDescent="0.25">
      <c r="A107" s="38"/>
      <c r="B107" s="38"/>
      <c r="C107" s="38"/>
      <c r="D107" s="2"/>
      <c r="F107" s="25"/>
      <c r="G107" s="25"/>
      <c r="H107" s="25"/>
    </row>
    <row r="108" spans="1:8" x14ac:dyDescent="0.25">
      <c r="A108" s="2"/>
      <c r="B108" s="2"/>
      <c r="C108" s="2"/>
      <c r="D108" s="2"/>
      <c r="H108" s="25"/>
    </row>
    <row r="109" spans="1:8" x14ac:dyDescent="0.25">
      <c r="A109" s="2"/>
      <c r="B109" s="2"/>
      <c r="C109" s="2"/>
      <c r="D109" s="2"/>
      <c r="H109" s="25"/>
    </row>
    <row r="110" spans="1:8" x14ac:dyDescent="0.25">
      <c r="A110" s="2"/>
      <c r="B110" s="2"/>
      <c r="C110" s="2"/>
      <c r="D110" s="2"/>
      <c r="H110" s="25"/>
    </row>
    <row r="111" spans="1:8" x14ac:dyDescent="0.25">
      <c r="A111" s="2"/>
      <c r="B111" s="2"/>
      <c r="C111" s="2"/>
      <c r="D111" s="2"/>
      <c r="H111" s="25"/>
    </row>
    <row r="112" spans="1:8" x14ac:dyDescent="0.25">
      <c r="A112" s="2"/>
      <c r="B112" s="2"/>
      <c r="C112" s="2"/>
      <c r="D112" s="2"/>
      <c r="H112" s="25"/>
    </row>
    <row r="113" spans="1:8" x14ac:dyDescent="0.25">
      <c r="A113" s="2"/>
      <c r="B113" s="2"/>
      <c r="C113" s="2"/>
      <c r="D113" s="2"/>
      <c r="H113" s="25"/>
    </row>
    <row r="114" spans="1:8" x14ac:dyDescent="0.25">
      <c r="A114" s="2"/>
      <c r="B114" s="2"/>
      <c r="C114" s="2"/>
      <c r="D114" s="2"/>
      <c r="H114" s="25"/>
    </row>
    <row r="115" spans="1:8" x14ac:dyDescent="0.25">
      <c r="A115" s="2"/>
      <c r="B115" s="2"/>
      <c r="C115" s="2"/>
      <c r="D115" s="2"/>
      <c r="H115" s="25"/>
    </row>
    <row r="116" spans="1:8" x14ac:dyDescent="0.25">
      <c r="A116" s="2"/>
      <c r="B116" s="2"/>
      <c r="C116" s="2"/>
      <c r="D116" s="2"/>
      <c r="H116" s="25"/>
    </row>
    <row r="117" spans="1:8" x14ac:dyDescent="0.25">
      <c r="A117" s="2"/>
      <c r="B117" s="2"/>
      <c r="C117" s="2"/>
      <c r="D117" s="2"/>
      <c r="H117" s="25"/>
    </row>
    <row r="118" spans="1:8" x14ac:dyDescent="0.25">
      <c r="H118" s="25"/>
    </row>
    <row r="119" spans="1:8" x14ac:dyDescent="0.25">
      <c r="H119" s="25"/>
    </row>
    <row r="120" spans="1:8" x14ac:dyDescent="0.25">
      <c r="H120" s="25"/>
    </row>
    <row r="121" spans="1:8" x14ac:dyDescent="0.25">
      <c r="H121" s="25"/>
    </row>
    <row r="122" spans="1:8" x14ac:dyDescent="0.25">
      <c r="H122" s="25"/>
    </row>
    <row r="123" spans="1:8" x14ac:dyDescent="0.25">
      <c r="H123" s="25"/>
    </row>
    <row r="124" spans="1:8" x14ac:dyDescent="0.25">
      <c r="H124" s="25"/>
    </row>
    <row r="125" spans="1:8" x14ac:dyDescent="0.25">
      <c r="H125" s="25"/>
    </row>
    <row r="126" spans="1:8" x14ac:dyDescent="0.25">
      <c r="H126" s="25"/>
    </row>
    <row r="127" spans="1:8" x14ac:dyDescent="0.25">
      <c r="H127" s="25"/>
    </row>
    <row r="128" spans="1:8" x14ac:dyDescent="0.25">
      <c r="H128" s="25"/>
    </row>
    <row r="129" spans="8:8" x14ac:dyDescent="0.25">
      <c r="H129" s="25"/>
    </row>
    <row r="130" spans="8:8" x14ac:dyDescent="0.25">
      <c r="H130" s="25"/>
    </row>
    <row r="131" spans="8:8" x14ac:dyDescent="0.25">
      <c r="H131" s="25"/>
    </row>
  </sheetData>
  <mergeCells count="32">
    <mergeCell ref="B12:B23"/>
    <mergeCell ref="C12:C23"/>
    <mergeCell ref="A13:A14"/>
    <mergeCell ref="A15:A17"/>
    <mergeCell ref="A18:A19"/>
    <mergeCell ref="A20:A21"/>
    <mergeCell ref="A22:A23"/>
    <mergeCell ref="A24:A25"/>
    <mergeCell ref="B24:B35"/>
    <mergeCell ref="C24:C35"/>
    <mergeCell ref="A26:A27"/>
    <mergeCell ref="A28:A29"/>
    <mergeCell ref="A30:A31"/>
    <mergeCell ref="A32:A33"/>
    <mergeCell ref="A34:A35"/>
    <mergeCell ref="A36:A37"/>
    <mergeCell ref="B36:B47"/>
    <mergeCell ref="C36:C47"/>
    <mergeCell ref="A38:A39"/>
    <mergeCell ref="A40:A41"/>
    <mergeCell ref="A42:A43"/>
    <mergeCell ref="A44:A45"/>
    <mergeCell ref="A46:A47"/>
    <mergeCell ref="A48:A49"/>
    <mergeCell ref="B48:B61"/>
    <mergeCell ref="C48:C61"/>
    <mergeCell ref="A50:A51"/>
    <mergeCell ref="A52:A53"/>
    <mergeCell ref="A54:A55"/>
    <mergeCell ref="A56:A57"/>
    <mergeCell ref="A58:A59"/>
    <mergeCell ref="A60:A6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32"/>
  <sheetViews>
    <sheetView showGridLines="0" zoomScaleNormal="100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C6" sqref="C6"/>
    </sheetView>
  </sheetViews>
  <sheetFormatPr defaultRowHeight="15" x14ac:dyDescent="0.25"/>
  <cols>
    <col min="1" max="2" width="6.28515625" style="33" bestFit="1" customWidth="1"/>
    <col min="3" max="3" width="8.7109375" style="2" customWidth="1"/>
    <col min="4" max="5" width="19.28515625" style="2" customWidth="1"/>
    <col min="6" max="16384" width="9.140625" style="2"/>
  </cols>
  <sheetData>
    <row r="1" spans="1:130" x14ac:dyDescent="0.25">
      <c r="A1" s="81" t="s">
        <v>1</v>
      </c>
      <c r="B1" s="81"/>
      <c r="C1" s="1"/>
    </row>
    <row r="2" spans="1:130" ht="6" customHeight="1" x14ac:dyDescent="0.25"/>
    <row r="3" spans="1:130" ht="19.5" customHeight="1" x14ac:dyDescent="0.25"/>
    <row r="4" spans="1:130" ht="15" customHeight="1" x14ac:dyDescent="0.25"/>
    <row r="5" spans="1:130" s="93" customFormat="1" ht="23.25" x14ac:dyDescent="0.25">
      <c r="D5" s="7"/>
      <c r="E5" s="17"/>
      <c r="F5" s="17"/>
      <c r="G5" s="95"/>
      <c r="H5" s="17"/>
      <c r="I5" s="17"/>
      <c r="J5" s="7" t="str">
        <f>Título</f>
        <v>Análise de Conjuntura 2019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D8" s="77" t="str">
        <f>Índice!AM6</f>
        <v>Gráfico 31 - Volume de biodiesel nos Leilões – Ofertado × Arrematado</v>
      </c>
      <c r="E8" s="77"/>
      <c r="F8" s="77"/>
    </row>
    <row r="9" spans="1:130" x14ac:dyDescent="0.25">
      <c r="D9" s="87"/>
    </row>
    <row r="10" spans="1:130" x14ac:dyDescent="0.25">
      <c r="A10" s="4" t="s">
        <v>0</v>
      </c>
      <c r="B10" s="4" t="s">
        <v>120</v>
      </c>
      <c r="D10" s="79" t="s">
        <v>153</v>
      </c>
      <c r="E10" s="79" t="s">
        <v>154</v>
      </c>
    </row>
    <row r="11" spans="1:130" x14ac:dyDescent="0.25">
      <c r="C11" s="4"/>
      <c r="D11" s="52" t="s">
        <v>155</v>
      </c>
      <c r="E11" s="52"/>
    </row>
    <row r="12" spans="1:130" ht="15" customHeight="1" x14ac:dyDescent="0.25">
      <c r="A12" s="164">
        <v>2018</v>
      </c>
      <c r="B12" s="88" t="s">
        <v>141</v>
      </c>
      <c r="D12" s="90">
        <v>1013227</v>
      </c>
      <c r="E12" s="90">
        <v>903225</v>
      </c>
      <c r="J12" s="83"/>
    </row>
    <row r="13" spans="1:130" x14ac:dyDescent="0.25">
      <c r="A13" s="164"/>
      <c r="B13" s="88" t="s">
        <v>142</v>
      </c>
      <c r="D13" s="90">
        <v>1033422</v>
      </c>
      <c r="E13" s="90">
        <v>927693</v>
      </c>
    </row>
    <row r="14" spans="1:130" x14ac:dyDescent="0.25">
      <c r="A14" s="164"/>
      <c r="B14" s="88" t="s">
        <v>143</v>
      </c>
      <c r="D14" s="90">
        <v>1040120</v>
      </c>
      <c r="E14" s="90">
        <v>1008019</v>
      </c>
    </row>
    <row r="15" spans="1:130" x14ac:dyDescent="0.25">
      <c r="A15" s="164"/>
      <c r="B15" s="88" t="s">
        <v>144</v>
      </c>
      <c r="D15" s="90">
        <v>1093310</v>
      </c>
      <c r="E15" s="90">
        <v>992574</v>
      </c>
    </row>
    <row r="16" spans="1:130" x14ac:dyDescent="0.25">
      <c r="A16" s="164"/>
      <c r="B16" s="88" t="s">
        <v>145</v>
      </c>
      <c r="D16" s="90">
        <v>1029600</v>
      </c>
      <c r="E16" s="90">
        <v>964356</v>
      </c>
    </row>
    <row r="17" spans="1:10" x14ac:dyDescent="0.25">
      <c r="A17" s="164"/>
      <c r="B17" s="88" t="s">
        <v>146</v>
      </c>
      <c r="D17" s="90">
        <v>1049580</v>
      </c>
      <c r="E17" s="90">
        <v>914196</v>
      </c>
    </row>
    <row r="18" spans="1:10" x14ac:dyDescent="0.25">
      <c r="A18" s="164">
        <v>2019</v>
      </c>
      <c r="B18" s="88" t="s">
        <v>147</v>
      </c>
      <c r="D18" s="90">
        <v>1124100</v>
      </c>
      <c r="E18" s="90">
        <v>976287</v>
      </c>
      <c r="F18" s="25"/>
      <c r="J18" s="83"/>
    </row>
    <row r="19" spans="1:10" x14ac:dyDescent="0.25">
      <c r="A19" s="164"/>
      <c r="B19" s="88" t="s">
        <v>148</v>
      </c>
      <c r="D19" s="90">
        <v>1096860</v>
      </c>
      <c r="E19" s="90">
        <v>927372</v>
      </c>
      <c r="F19" s="25"/>
    </row>
    <row r="20" spans="1:10" x14ac:dyDescent="0.25">
      <c r="A20" s="164"/>
      <c r="B20" s="88" t="s">
        <v>149</v>
      </c>
      <c r="D20" s="90">
        <v>1123570</v>
      </c>
      <c r="E20" s="90">
        <v>983543</v>
      </c>
      <c r="F20" s="25"/>
    </row>
    <row r="21" spans="1:10" x14ac:dyDescent="0.25">
      <c r="A21" s="164"/>
      <c r="B21" s="88" t="s">
        <v>150</v>
      </c>
      <c r="D21" s="90">
        <v>1140900</v>
      </c>
      <c r="E21" s="90">
        <v>1138427</v>
      </c>
      <c r="F21" s="25"/>
    </row>
    <row r="22" spans="1:10" x14ac:dyDescent="0.25">
      <c r="A22" s="164"/>
      <c r="B22" s="88" t="s">
        <v>185</v>
      </c>
      <c r="D22" s="90">
        <v>18800</v>
      </c>
      <c r="E22" s="90">
        <v>18050</v>
      </c>
      <c r="F22" s="25"/>
    </row>
    <row r="23" spans="1:10" x14ac:dyDescent="0.25">
      <c r="A23" s="164"/>
      <c r="B23" s="88" t="s">
        <v>151</v>
      </c>
      <c r="D23" s="90">
        <v>1173800</v>
      </c>
      <c r="E23" s="90">
        <v>1061211</v>
      </c>
      <c r="F23" s="25"/>
    </row>
    <row r="24" spans="1:10" x14ac:dyDescent="0.25">
      <c r="A24" s="164"/>
      <c r="B24" s="88" t="s">
        <v>152</v>
      </c>
      <c r="D24" s="90">
        <v>1190980</v>
      </c>
      <c r="E24" s="90">
        <v>1039889</v>
      </c>
      <c r="F24" s="25"/>
      <c r="J24" s="83"/>
    </row>
    <row r="25" spans="1:10" x14ac:dyDescent="0.25">
      <c r="A25" s="89"/>
      <c r="B25" s="89"/>
      <c r="D25" s="48"/>
      <c r="E25" s="48"/>
      <c r="F25" s="25"/>
    </row>
    <row r="26" spans="1:10" x14ac:dyDescent="0.25">
      <c r="A26" s="89"/>
      <c r="B26" s="89"/>
      <c r="C26" s="141" t="s">
        <v>263</v>
      </c>
      <c r="D26" s="48"/>
      <c r="E26" s="48"/>
      <c r="F26" s="25"/>
    </row>
    <row r="27" spans="1:10" x14ac:dyDescent="0.15">
      <c r="A27" s="89"/>
      <c r="B27" s="89"/>
      <c r="C27" s="143" t="s">
        <v>289</v>
      </c>
      <c r="D27" s="48"/>
      <c r="E27" s="48"/>
      <c r="F27" s="25"/>
    </row>
    <row r="28" spans="1:10" x14ac:dyDescent="0.25">
      <c r="A28" s="89"/>
      <c r="B28" s="89"/>
      <c r="D28" s="48"/>
      <c r="E28" s="48"/>
      <c r="F28" s="25"/>
    </row>
    <row r="29" spans="1:10" x14ac:dyDescent="0.25">
      <c r="A29" s="89"/>
      <c r="B29" s="89"/>
      <c r="D29" s="48"/>
      <c r="E29" s="48"/>
      <c r="F29" s="25"/>
    </row>
    <row r="30" spans="1:10" x14ac:dyDescent="0.25">
      <c r="A30" s="89"/>
      <c r="B30" s="89"/>
      <c r="D30" s="48"/>
      <c r="E30" s="48"/>
      <c r="F30" s="25"/>
    </row>
    <row r="31" spans="1:10" x14ac:dyDescent="0.25">
      <c r="A31" s="89"/>
      <c r="B31" s="89"/>
      <c r="D31" s="48"/>
      <c r="E31" s="48"/>
      <c r="F31" s="25"/>
    </row>
    <row r="32" spans="1:10" x14ac:dyDescent="0.25">
      <c r="A32" s="89"/>
      <c r="B32" s="89"/>
      <c r="D32" s="48"/>
      <c r="E32" s="48"/>
      <c r="F32" s="25"/>
    </row>
    <row r="33" spans="1:6" x14ac:dyDescent="0.25">
      <c r="A33" s="89"/>
      <c r="B33" s="89"/>
      <c r="D33" s="48"/>
      <c r="E33" s="48"/>
      <c r="F33" s="25"/>
    </row>
    <row r="34" spans="1:6" x14ac:dyDescent="0.25">
      <c r="A34" s="89"/>
      <c r="B34" s="89"/>
      <c r="D34" s="48"/>
      <c r="E34" s="48"/>
      <c r="F34" s="25"/>
    </row>
    <row r="35" spans="1:6" x14ac:dyDescent="0.25">
      <c r="A35" s="89"/>
      <c r="B35" s="89"/>
      <c r="D35" s="48"/>
      <c r="E35" s="48"/>
      <c r="F35" s="25"/>
    </row>
    <row r="36" spans="1:6" x14ac:dyDescent="0.25">
      <c r="A36" s="89"/>
      <c r="B36" s="89"/>
      <c r="D36" s="48"/>
      <c r="E36" s="48"/>
      <c r="F36" s="25"/>
    </row>
    <row r="37" spans="1:6" x14ac:dyDescent="0.25">
      <c r="A37" s="89"/>
      <c r="B37" s="89"/>
      <c r="D37" s="48"/>
      <c r="E37" s="48"/>
      <c r="F37" s="25"/>
    </row>
    <row r="38" spans="1:6" x14ac:dyDescent="0.25">
      <c r="A38" s="89"/>
      <c r="B38" s="89"/>
      <c r="D38" s="48"/>
      <c r="E38" s="48"/>
      <c r="F38" s="25"/>
    </row>
    <row r="39" spans="1:6" x14ac:dyDescent="0.25">
      <c r="A39" s="89"/>
      <c r="B39" s="89"/>
      <c r="D39" s="48"/>
      <c r="E39" s="48"/>
      <c r="F39" s="25"/>
    </row>
    <row r="40" spans="1:6" x14ac:dyDescent="0.25">
      <c r="A40" s="89"/>
      <c r="B40" s="89"/>
      <c r="D40" s="48"/>
      <c r="E40" s="48"/>
      <c r="F40" s="25"/>
    </row>
    <row r="41" spans="1:6" x14ac:dyDescent="0.25">
      <c r="A41" s="89"/>
      <c r="B41" s="89"/>
      <c r="D41" s="48"/>
      <c r="E41" s="48"/>
      <c r="F41" s="25"/>
    </row>
    <row r="42" spans="1:6" x14ac:dyDescent="0.25">
      <c r="A42" s="89"/>
      <c r="B42" s="89"/>
      <c r="D42" s="48"/>
      <c r="E42" s="48"/>
      <c r="F42" s="25"/>
    </row>
    <row r="43" spans="1:6" x14ac:dyDescent="0.25">
      <c r="A43" s="89"/>
      <c r="B43" s="89"/>
      <c r="D43" s="48"/>
      <c r="E43" s="48"/>
      <c r="F43" s="25"/>
    </row>
    <row r="44" spans="1:6" x14ac:dyDescent="0.25">
      <c r="A44" s="89"/>
      <c r="B44" s="89"/>
      <c r="D44" s="48"/>
      <c r="E44" s="48"/>
      <c r="F44" s="25"/>
    </row>
    <row r="45" spans="1:6" x14ac:dyDescent="0.25">
      <c r="A45" s="89"/>
      <c r="B45" s="89"/>
      <c r="D45" s="48"/>
      <c r="E45" s="48"/>
      <c r="F45" s="25"/>
    </row>
    <row r="46" spans="1:6" x14ac:dyDescent="0.25">
      <c r="A46" s="89"/>
      <c r="B46" s="89"/>
      <c r="D46" s="48"/>
      <c r="E46" s="48"/>
      <c r="F46" s="25"/>
    </row>
    <row r="47" spans="1:6" x14ac:dyDescent="0.25">
      <c r="A47" s="89"/>
      <c r="B47" s="89"/>
      <c r="D47" s="48"/>
      <c r="E47" s="48"/>
      <c r="F47" s="25"/>
    </row>
    <row r="48" spans="1:6" x14ac:dyDescent="0.25">
      <c r="A48" s="89"/>
      <c r="B48" s="89"/>
      <c r="D48" s="48"/>
      <c r="E48" s="48"/>
      <c r="F48" s="25"/>
    </row>
    <row r="49" spans="1:6" x14ac:dyDescent="0.25">
      <c r="A49" s="89"/>
      <c r="B49" s="89"/>
      <c r="D49" s="48"/>
      <c r="E49" s="48"/>
      <c r="F49" s="25"/>
    </row>
    <row r="50" spans="1:6" x14ac:dyDescent="0.25">
      <c r="A50" s="89"/>
      <c r="B50" s="89"/>
      <c r="D50" s="48"/>
      <c r="E50" s="48"/>
      <c r="F50" s="25"/>
    </row>
    <row r="51" spans="1:6" x14ac:dyDescent="0.25">
      <c r="A51" s="82"/>
      <c r="B51" s="82"/>
      <c r="D51" s="25"/>
      <c r="E51" s="25"/>
      <c r="F51" s="25"/>
    </row>
    <row r="52" spans="1:6" x14ac:dyDescent="0.25">
      <c r="A52" s="82"/>
      <c r="B52" s="82"/>
      <c r="D52" s="25"/>
      <c r="E52" s="25"/>
      <c r="F52" s="25"/>
    </row>
    <row r="53" spans="1:6" x14ac:dyDescent="0.25">
      <c r="A53" s="82"/>
      <c r="B53" s="82"/>
      <c r="D53" s="25"/>
      <c r="E53" s="25"/>
      <c r="F53" s="25"/>
    </row>
    <row r="54" spans="1:6" x14ac:dyDescent="0.25">
      <c r="A54" s="82"/>
      <c r="B54" s="82"/>
      <c r="D54" s="25"/>
      <c r="E54" s="25"/>
      <c r="F54" s="25"/>
    </row>
    <row r="55" spans="1:6" x14ac:dyDescent="0.25">
      <c r="A55" s="82"/>
      <c r="B55" s="82"/>
      <c r="D55" s="25"/>
      <c r="E55" s="25"/>
      <c r="F55" s="25"/>
    </row>
    <row r="56" spans="1:6" x14ac:dyDescent="0.25">
      <c r="A56" s="82"/>
      <c r="B56" s="82"/>
      <c r="D56" s="25"/>
      <c r="E56" s="25"/>
      <c r="F56" s="25"/>
    </row>
    <row r="57" spans="1:6" x14ac:dyDescent="0.25">
      <c r="A57" s="82"/>
      <c r="B57" s="82"/>
      <c r="D57" s="25"/>
      <c r="E57" s="25"/>
      <c r="F57" s="25"/>
    </row>
    <row r="58" spans="1:6" x14ac:dyDescent="0.25">
      <c r="A58" s="82"/>
      <c r="B58" s="82"/>
      <c r="D58" s="25"/>
      <c r="E58" s="25"/>
      <c r="F58" s="25"/>
    </row>
    <row r="59" spans="1:6" x14ac:dyDescent="0.25">
      <c r="A59" s="82"/>
      <c r="B59" s="82"/>
      <c r="D59" s="25"/>
      <c r="E59" s="25"/>
      <c r="F59" s="25"/>
    </row>
    <row r="60" spans="1:6" x14ac:dyDescent="0.25">
      <c r="A60" s="82"/>
      <c r="B60" s="82"/>
      <c r="D60" s="25"/>
      <c r="E60" s="25"/>
      <c r="F60" s="25"/>
    </row>
    <row r="61" spans="1:6" x14ac:dyDescent="0.25">
      <c r="A61" s="82"/>
      <c r="B61" s="82"/>
      <c r="D61" s="25"/>
      <c r="E61" s="25"/>
      <c r="F61" s="25"/>
    </row>
    <row r="62" spans="1:6" x14ac:dyDescent="0.25">
      <c r="A62" s="82"/>
      <c r="B62" s="82"/>
      <c r="D62" s="25"/>
      <c r="E62" s="25"/>
      <c r="F62" s="25"/>
    </row>
    <row r="63" spans="1:6" x14ac:dyDescent="0.25">
      <c r="A63" s="82"/>
      <c r="B63" s="82"/>
      <c r="D63" s="25"/>
      <c r="E63" s="25"/>
      <c r="F63" s="25"/>
    </row>
    <row r="64" spans="1:6" x14ac:dyDescent="0.25">
      <c r="A64" s="82"/>
      <c r="B64" s="82"/>
      <c r="D64" s="25"/>
      <c r="E64" s="25"/>
      <c r="F64" s="25"/>
    </row>
    <row r="65" spans="1:6" x14ac:dyDescent="0.25">
      <c r="A65" s="82"/>
      <c r="B65" s="82"/>
      <c r="D65" s="25"/>
      <c r="E65" s="25"/>
      <c r="F65" s="25"/>
    </row>
    <row r="66" spans="1:6" x14ac:dyDescent="0.25">
      <c r="A66" s="82"/>
      <c r="B66" s="82"/>
      <c r="D66" s="25"/>
      <c r="E66" s="25"/>
      <c r="F66" s="25"/>
    </row>
    <row r="67" spans="1:6" x14ac:dyDescent="0.25">
      <c r="A67" s="82"/>
      <c r="B67" s="82"/>
      <c r="D67" s="25"/>
      <c r="E67" s="25"/>
      <c r="F67" s="25"/>
    </row>
    <row r="68" spans="1:6" x14ac:dyDescent="0.25">
      <c r="A68" s="82"/>
      <c r="B68" s="82"/>
      <c r="D68" s="25"/>
      <c r="E68" s="25"/>
      <c r="F68" s="25"/>
    </row>
    <row r="69" spans="1:6" x14ac:dyDescent="0.25">
      <c r="A69" s="82"/>
      <c r="B69" s="82"/>
      <c r="D69" s="25"/>
      <c r="E69" s="25"/>
      <c r="F69" s="25"/>
    </row>
    <row r="70" spans="1:6" x14ac:dyDescent="0.25">
      <c r="A70" s="82"/>
      <c r="B70" s="82"/>
      <c r="D70" s="25"/>
      <c r="E70" s="25"/>
      <c r="F70" s="25"/>
    </row>
    <row r="71" spans="1:6" x14ac:dyDescent="0.25">
      <c r="A71" s="82"/>
      <c r="B71" s="82"/>
      <c r="D71" s="25"/>
      <c r="E71" s="25"/>
      <c r="F71" s="25"/>
    </row>
    <row r="72" spans="1:6" x14ac:dyDescent="0.25">
      <c r="A72" s="82"/>
      <c r="B72" s="82"/>
      <c r="D72" s="25"/>
      <c r="E72" s="25"/>
      <c r="F72" s="25"/>
    </row>
    <row r="73" spans="1:6" x14ac:dyDescent="0.25">
      <c r="A73" s="82"/>
      <c r="B73" s="82"/>
      <c r="D73" s="25"/>
      <c r="E73" s="25"/>
      <c r="F73" s="25"/>
    </row>
    <row r="74" spans="1:6" x14ac:dyDescent="0.25">
      <c r="A74" s="82"/>
      <c r="B74" s="82"/>
      <c r="D74" s="25"/>
      <c r="E74" s="25"/>
      <c r="F74" s="25"/>
    </row>
    <row r="75" spans="1:6" x14ac:dyDescent="0.25">
      <c r="A75" s="82"/>
      <c r="B75" s="82"/>
      <c r="D75" s="25"/>
      <c r="E75" s="25"/>
      <c r="F75" s="25"/>
    </row>
    <row r="76" spans="1:6" x14ac:dyDescent="0.25">
      <c r="A76" s="82"/>
      <c r="B76" s="82"/>
      <c r="D76" s="25"/>
      <c r="E76" s="25"/>
      <c r="F76" s="25"/>
    </row>
    <row r="77" spans="1:6" x14ac:dyDescent="0.25">
      <c r="A77" s="82"/>
      <c r="B77" s="82"/>
      <c r="D77" s="25"/>
      <c r="E77" s="25"/>
      <c r="F77" s="25"/>
    </row>
    <row r="78" spans="1:6" x14ac:dyDescent="0.25">
      <c r="A78" s="82"/>
      <c r="B78" s="82"/>
      <c r="D78" s="25"/>
      <c r="E78" s="25"/>
      <c r="F78" s="25"/>
    </row>
    <row r="79" spans="1:6" x14ac:dyDescent="0.25">
      <c r="A79" s="82"/>
      <c r="B79" s="82"/>
      <c r="D79" s="25"/>
      <c r="E79" s="25"/>
      <c r="F79" s="25"/>
    </row>
    <row r="80" spans="1:6" x14ac:dyDescent="0.25">
      <c r="A80" s="82"/>
      <c r="B80" s="82"/>
      <c r="D80" s="25"/>
      <c r="E80" s="25"/>
      <c r="F80" s="25"/>
    </row>
    <row r="81" spans="1:6" x14ac:dyDescent="0.25">
      <c r="A81" s="82"/>
      <c r="B81" s="82"/>
      <c r="D81" s="25"/>
      <c r="E81" s="25"/>
      <c r="F81" s="25"/>
    </row>
    <row r="82" spans="1:6" x14ac:dyDescent="0.25">
      <c r="A82" s="82"/>
      <c r="B82" s="82"/>
      <c r="D82" s="25"/>
      <c r="E82" s="25"/>
      <c r="F82" s="25"/>
    </row>
    <row r="83" spans="1:6" x14ac:dyDescent="0.25">
      <c r="A83" s="82"/>
      <c r="B83" s="82"/>
      <c r="D83" s="25"/>
      <c r="E83" s="25"/>
      <c r="F83" s="25"/>
    </row>
    <row r="84" spans="1:6" x14ac:dyDescent="0.25">
      <c r="A84" s="82"/>
      <c r="B84" s="82"/>
      <c r="D84" s="25"/>
      <c r="E84" s="25"/>
      <c r="F84" s="25"/>
    </row>
    <row r="85" spans="1:6" x14ac:dyDescent="0.25">
      <c r="A85" s="82"/>
      <c r="B85" s="82"/>
      <c r="D85" s="25"/>
      <c r="E85" s="25"/>
      <c r="F85" s="25"/>
    </row>
    <row r="86" spans="1:6" x14ac:dyDescent="0.25">
      <c r="A86" s="82"/>
      <c r="B86" s="82"/>
      <c r="D86" s="25"/>
      <c r="E86" s="25"/>
      <c r="F86" s="25"/>
    </row>
    <row r="87" spans="1:6" x14ac:dyDescent="0.25">
      <c r="A87" s="82"/>
      <c r="B87" s="82"/>
      <c r="D87" s="25"/>
      <c r="E87" s="25"/>
      <c r="F87" s="25"/>
    </row>
    <row r="88" spans="1:6" x14ac:dyDescent="0.25">
      <c r="A88" s="82"/>
      <c r="B88" s="82"/>
      <c r="D88" s="25"/>
      <c r="E88" s="25"/>
      <c r="F88" s="25"/>
    </row>
    <row r="89" spans="1:6" x14ac:dyDescent="0.25">
      <c r="A89" s="82"/>
      <c r="B89" s="82"/>
      <c r="D89" s="25"/>
      <c r="E89" s="25"/>
      <c r="F89" s="25"/>
    </row>
    <row r="90" spans="1:6" x14ac:dyDescent="0.25">
      <c r="A90" s="82"/>
      <c r="B90" s="82"/>
      <c r="D90" s="25"/>
      <c r="E90" s="25"/>
      <c r="F90" s="25"/>
    </row>
    <row r="91" spans="1:6" x14ac:dyDescent="0.25">
      <c r="A91" s="82"/>
      <c r="B91" s="82"/>
      <c r="D91" s="25"/>
      <c r="E91" s="25"/>
      <c r="F91" s="25"/>
    </row>
    <row r="92" spans="1:6" x14ac:dyDescent="0.25">
      <c r="A92" s="82"/>
      <c r="B92" s="82"/>
      <c r="D92" s="25"/>
      <c r="E92" s="25"/>
      <c r="F92" s="25"/>
    </row>
    <row r="93" spans="1:6" x14ac:dyDescent="0.25">
      <c r="A93" s="82"/>
      <c r="B93" s="82"/>
      <c r="D93" s="25"/>
      <c r="E93" s="25"/>
      <c r="F93" s="25"/>
    </row>
    <row r="94" spans="1:6" x14ac:dyDescent="0.25">
      <c r="A94" s="82"/>
      <c r="B94" s="82"/>
      <c r="D94" s="25"/>
      <c r="E94" s="25"/>
      <c r="F94" s="25"/>
    </row>
    <row r="95" spans="1:6" x14ac:dyDescent="0.25">
      <c r="A95" s="82"/>
      <c r="B95" s="82"/>
      <c r="D95" s="25"/>
      <c r="E95" s="25"/>
      <c r="F95" s="25"/>
    </row>
    <row r="96" spans="1:6" x14ac:dyDescent="0.25">
      <c r="A96" s="82"/>
      <c r="B96" s="82"/>
      <c r="D96" s="25"/>
      <c r="E96" s="25"/>
      <c r="F96" s="25"/>
    </row>
    <row r="97" spans="6:6" x14ac:dyDescent="0.25">
      <c r="F97" s="25"/>
    </row>
    <row r="98" spans="6:6" x14ac:dyDescent="0.25">
      <c r="F98" s="25"/>
    </row>
    <row r="99" spans="6:6" x14ac:dyDescent="0.25">
      <c r="F99" s="25"/>
    </row>
    <row r="100" spans="6:6" x14ac:dyDescent="0.25">
      <c r="F100" s="25"/>
    </row>
    <row r="101" spans="6:6" x14ac:dyDescent="0.25">
      <c r="F101" s="25"/>
    </row>
    <row r="102" spans="6:6" x14ac:dyDescent="0.25">
      <c r="F102" s="25"/>
    </row>
    <row r="103" spans="6:6" x14ac:dyDescent="0.25">
      <c r="F103" s="25"/>
    </row>
    <row r="104" spans="6:6" x14ac:dyDescent="0.25">
      <c r="F104" s="25"/>
    </row>
    <row r="105" spans="6:6" x14ac:dyDescent="0.25">
      <c r="F105" s="25"/>
    </row>
    <row r="106" spans="6:6" x14ac:dyDescent="0.25">
      <c r="F106" s="25"/>
    </row>
    <row r="107" spans="6:6" x14ac:dyDescent="0.25">
      <c r="F107" s="25"/>
    </row>
    <row r="108" spans="6:6" x14ac:dyDescent="0.25">
      <c r="F108" s="25"/>
    </row>
    <row r="109" spans="6:6" x14ac:dyDescent="0.25">
      <c r="F109" s="25"/>
    </row>
    <row r="110" spans="6:6" x14ac:dyDescent="0.25">
      <c r="F110" s="25"/>
    </row>
    <row r="111" spans="6:6" x14ac:dyDescent="0.25">
      <c r="F111" s="25"/>
    </row>
    <row r="112" spans="6:6" x14ac:dyDescent="0.25">
      <c r="F112" s="25"/>
    </row>
    <row r="113" spans="6:6" x14ac:dyDescent="0.25">
      <c r="F113" s="25"/>
    </row>
    <row r="114" spans="6:6" x14ac:dyDescent="0.25">
      <c r="F114" s="25"/>
    </row>
    <row r="115" spans="6:6" x14ac:dyDescent="0.25">
      <c r="F115" s="25"/>
    </row>
    <row r="116" spans="6:6" x14ac:dyDescent="0.25">
      <c r="F116" s="25"/>
    </row>
    <row r="117" spans="6:6" x14ac:dyDescent="0.25">
      <c r="F117" s="25"/>
    </row>
    <row r="118" spans="6:6" x14ac:dyDescent="0.25">
      <c r="F118" s="25"/>
    </row>
    <row r="119" spans="6:6" x14ac:dyDescent="0.25">
      <c r="F119" s="25"/>
    </row>
    <row r="120" spans="6:6" x14ac:dyDescent="0.25">
      <c r="F120" s="25"/>
    </row>
    <row r="121" spans="6:6" x14ac:dyDescent="0.25">
      <c r="F121" s="25"/>
    </row>
    <row r="122" spans="6:6" x14ac:dyDescent="0.25">
      <c r="F122" s="25"/>
    </row>
    <row r="123" spans="6:6" x14ac:dyDescent="0.25">
      <c r="F123" s="25"/>
    </row>
    <row r="124" spans="6:6" x14ac:dyDescent="0.25">
      <c r="F124" s="25"/>
    </row>
    <row r="125" spans="6:6" x14ac:dyDescent="0.25">
      <c r="F125" s="25"/>
    </row>
    <row r="126" spans="6:6" x14ac:dyDescent="0.25">
      <c r="F126" s="25"/>
    </row>
    <row r="127" spans="6:6" x14ac:dyDescent="0.25">
      <c r="F127" s="25"/>
    </row>
    <row r="128" spans="6:6" x14ac:dyDescent="0.25">
      <c r="F128" s="25"/>
    </row>
    <row r="129" spans="6:6" x14ac:dyDescent="0.25">
      <c r="F129" s="25"/>
    </row>
    <row r="130" spans="6:6" x14ac:dyDescent="0.25">
      <c r="F130" s="25"/>
    </row>
    <row r="131" spans="6:6" x14ac:dyDescent="0.25">
      <c r="F131" s="25"/>
    </row>
    <row r="132" spans="6:6" x14ac:dyDescent="0.25">
      <c r="F132" s="25"/>
    </row>
  </sheetData>
  <mergeCells count="2">
    <mergeCell ref="A18:A24"/>
    <mergeCell ref="A12:A17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8" width="14.140625" style="2" customWidth="1"/>
    <col min="9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62" t="str">
        <f>Índice!AM10</f>
        <v>Gráfico 32 - Capacidade Nominal Autorizada e Consumo de Biodiesel</v>
      </c>
      <c r="D8" s="77"/>
    </row>
    <row r="9" spans="1:130" x14ac:dyDescent="0.25">
      <c r="C9" s="49"/>
    </row>
    <row r="10" spans="1:130" ht="30" x14ac:dyDescent="0.25">
      <c r="A10" s="4" t="s">
        <v>0</v>
      </c>
      <c r="C10" s="32" t="s">
        <v>156</v>
      </c>
      <c r="D10" s="32" t="s">
        <v>157</v>
      </c>
      <c r="E10" s="32" t="s">
        <v>35</v>
      </c>
      <c r="F10" s="35" t="s">
        <v>158</v>
      </c>
    </row>
    <row r="11" spans="1:130" x14ac:dyDescent="0.25">
      <c r="B11" s="4"/>
      <c r="C11" s="52" t="s">
        <v>296</v>
      </c>
      <c r="D11" s="52"/>
      <c r="E11" s="52"/>
      <c r="F11" s="68" t="s">
        <v>297</v>
      </c>
    </row>
    <row r="12" spans="1:130" x14ac:dyDescent="0.25">
      <c r="A12" s="69">
        <v>2008</v>
      </c>
      <c r="B12" s="6"/>
      <c r="C12" s="91">
        <v>3347</v>
      </c>
      <c r="D12" s="90">
        <v>260</v>
      </c>
      <c r="E12" s="90">
        <v>3607</v>
      </c>
      <c r="F12" s="96">
        <v>1166.902166178153</v>
      </c>
      <c r="H12" s="67"/>
      <c r="K12" s="67"/>
      <c r="L12" s="67"/>
    </row>
    <row r="13" spans="1:130" x14ac:dyDescent="0.25">
      <c r="A13" s="69">
        <v>2009</v>
      </c>
      <c r="B13" s="6"/>
      <c r="C13" s="91">
        <v>3582</v>
      </c>
      <c r="D13" s="90">
        <v>298</v>
      </c>
      <c r="E13" s="90">
        <v>3880</v>
      </c>
      <c r="F13" s="96">
        <v>1607.8275692509726</v>
      </c>
      <c r="H13" s="67"/>
      <c r="K13" s="67"/>
      <c r="L13" s="67"/>
    </row>
    <row r="14" spans="1:130" x14ac:dyDescent="0.25">
      <c r="A14" s="69">
        <v>2010</v>
      </c>
      <c r="B14" s="6"/>
      <c r="C14" s="91">
        <v>4560</v>
      </c>
      <c r="D14" s="90">
        <v>695</v>
      </c>
      <c r="E14" s="90">
        <v>5255</v>
      </c>
      <c r="F14" s="96">
        <v>2385.5928927176651</v>
      </c>
      <c r="H14" s="67"/>
      <c r="K14" s="67"/>
      <c r="L14" s="67"/>
    </row>
    <row r="15" spans="1:130" x14ac:dyDescent="0.25">
      <c r="A15" s="69">
        <v>2011</v>
      </c>
      <c r="B15" s="6"/>
      <c r="C15" s="91">
        <v>4519</v>
      </c>
      <c r="D15" s="90">
        <v>1499</v>
      </c>
      <c r="E15" s="90">
        <v>6018</v>
      </c>
      <c r="F15" s="96">
        <v>2547.3033765499999</v>
      </c>
      <c r="H15" s="67"/>
      <c r="K15" s="67"/>
      <c r="L15" s="67"/>
    </row>
    <row r="16" spans="1:130" x14ac:dyDescent="0.25">
      <c r="A16" s="69">
        <v>2012</v>
      </c>
      <c r="B16" s="6"/>
      <c r="C16" s="91">
        <v>6010</v>
      </c>
      <c r="D16" s="90">
        <v>843</v>
      </c>
      <c r="E16" s="90">
        <v>6853</v>
      </c>
      <c r="F16" s="96">
        <v>2753.8200367999998</v>
      </c>
      <c r="H16" s="67"/>
    </row>
    <row r="17" spans="1:12" x14ac:dyDescent="0.25">
      <c r="A17" s="69">
        <v>2013</v>
      </c>
      <c r="B17" s="6"/>
      <c r="C17" s="90">
        <v>6657</v>
      </c>
      <c r="D17" s="90">
        <v>1247</v>
      </c>
      <c r="E17" s="90">
        <v>7904</v>
      </c>
      <c r="F17" s="96">
        <v>2884.9955981000003</v>
      </c>
    </row>
    <row r="18" spans="1:12" x14ac:dyDescent="0.25">
      <c r="A18" s="69">
        <v>2014</v>
      </c>
      <c r="B18" s="6"/>
      <c r="C18" s="90">
        <v>6657</v>
      </c>
      <c r="D18" s="90">
        <v>961</v>
      </c>
      <c r="E18" s="90">
        <v>7618</v>
      </c>
      <c r="F18" s="96">
        <v>3391.1478656480003</v>
      </c>
    </row>
    <row r="19" spans="1:12" x14ac:dyDescent="0.25">
      <c r="A19" s="69">
        <v>2015</v>
      </c>
      <c r="B19" s="6"/>
      <c r="C19" s="90">
        <v>6932</v>
      </c>
      <c r="D19" s="90">
        <v>399.79960000000028</v>
      </c>
      <c r="E19" s="90">
        <v>7331.7996000000003</v>
      </c>
      <c r="F19" s="96">
        <v>3945.6828871000007</v>
      </c>
    </row>
    <row r="20" spans="1:12" x14ac:dyDescent="0.25">
      <c r="A20" s="69">
        <v>2016</v>
      </c>
      <c r="B20" s="6"/>
      <c r="C20" s="90">
        <v>6932</v>
      </c>
      <c r="D20" s="90">
        <v>603.09160000000065</v>
      </c>
      <c r="E20" s="90">
        <v>7535.0916000000007</v>
      </c>
      <c r="F20" s="96">
        <v>3794.3657469200016</v>
      </c>
      <c r="G20" s="25"/>
      <c r="K20" s="67"/>
      <c r="L20" s="67"/>
    </row>
    <row r="21" spans="1:12" x14ac:dyDescent="0.25">
      <c r="A21" s="69">
        <v>2017</v>
      </c>
      <c r="B21" s="6"/>
      <c r="C21" s="90">
        <v>6865.9999999999973</v>
      </c>
      <c r="D21" s="90">
        <v>769.53160000000003</v>
      </c>
      <c r="E21" s="90">
        <v>7635.5315999999975</v>
      </c>
      <c r="F21" s="96">
        <v>4291.2939999999999</v>
      </c>
      <c r="G21" s="25"/>
      <c r="K21" s="67"/>
      <c r="L21" s="67"/>
    </row>
    <row r="22" spans="1:12" x14ac:dyDescent="0.25">
      <c r="A22" s="69">
        <v>2018</v>
      </c>
      <c r="B22" s="6"/>
      <c r="C22" s="90">
        <v>7769.3687999999993</v>
      </c>
      <c r="D22" s="90">
        <v>769.83839999999964</v>
      </c>
      <c r="E22" s="90">
        <v>8539.2071999999989</v>
      </c>
      <c r="F22" s="96">
        <v>5382.7135820830481</v>
      </c>
    </row>
    <row r="23" spans="1:12" x14ac:dyDescent="0.25">
      <c r="A23" s="69">
        <v>2019</v>
      </c>
      <c r="C23" s="90">
        <v>8497</v>
      </c>
      <c r="D23" s="90">
        <v>834</v>
      </c>
      <c r="E23" s="90">
        <v>9331</v>
      </c>
      <c r="F23" s="96">
        <v>5871</v>
      </c>
    </row>
    <row r="24" spans="1:12" x14ac:dyDescent="0.25">
      <c r="A24" s="38"/>
      <c r="C24" s="25"/>
      <c r="D24" s="25"/>
      <c r="E24" s="25"/>
    </row>
    <row r="25" spans="1:12" x14ac:dyDescent="0.25">
      <c r="A25" s="38"/>
      <c r="B25" s="141" t="s">
        <v>263</v>
      </c>
      <c r="C25" s="25"/>
      <c r="D25" s="25"/>
      <c r="E25" s="25"/>
    </row>
    <row r="26" spans="1:12" x14ac:dyDescent="0.25">
      <c r="A26" s="38"/>
      <c r="B26" s="141" t="s">
        <v>290</v>
      </c>
      <c r="C26" s="25"/>
      <c r="D26" s="25"/>
    </row>
    <row r="27" spans="1:12" x14ac:dyDescent="0.25">
      <c r="A27" s="38"/>
      <c r="B27" s="141" t="s">
        <v>279</v>
      </c>
      <c r="C27" s="25"/>
      <c r="D27" s="25"/>
    </row>
    <row r="28" spans="1:12" x14ac:dyDescent="0.25">
      <c r="A28" s="38"/>
      <c r="C28" s="25"/>
      <c r="D28" s="25"/>
    </row>
    <row r="29" spans="1:12" x14ac:dyDescent="0.25">
      <c r="A29" s="38"/>
      <c r="C29" s="25"/>
      <c r="D29" s="25"/>
    </row>
    <row r="30" spans="1:12" x14ac:dyDescent="0.25">
      <c r="A30" s="38"/>
      <c r="C30" s="25"/>
      <c r="D30" s="25"/>
    </row>
    <row r="31" spans="1:12" x14ac:dyDescent="0.25">
      <c r="A31" s="38"/>
      <c r="C31" s="25"/>
      <c r="D31" s="25"/>
    </row>
    <row r="32" spans="1:12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38"/>
      <c r="C36" s="25"/>
      <c r="D36" s="25"/>
    </row>
    <row r="37" spans="1:4" x14ac:dyDescent="0.25">
      <c r="A37" s="38"/>
      <c r="C37" s="25"/>
      <c r="D37" s="25"/>
    </row>
    <row r="38" spans="1:4" x14ac:dyDescent="0.25">
      <c r="A38" s="38"/>
      <c r="C38" s="25"/>
      <c r="D38" s="25"/>
    </row>
    <row r="39" spans="1:4" x14ac:dyDescent="0.25">
      <c r="A39" s="38"/>
      <c r="C39" s="25"/>
      <c r="D39" s="25"/>
    </row>
    <row r="40" spans="1:4" x14ac:dyDescent="0.25">
      <c r="A40" s="38"/>
      <c r="C40" s="25"/>
      <c r="D40" s="25"/>
    </row>
    <row r="41" spans="1:4" x14ac:dyDescent="0.25">
      <c r="A41" s="38"/>
      <c r="C41" s="25"/>
      <c r="D41" s="25"/>
    </row>
    <row r="42" spans="1:4" x14ac:dyDescent="0.25">
      <c r="A42" s="38"/>
      <c r="C42" s="25"/>
      <c r="D42" s="25"/>
    </row>
    <row r="43" spans="1:4" x14ac:dyDescent="0.25">
      <c r="A43" s="38"/>
      <c r="C43" s="25"/>
      <c r="D43" s="25"/>
    </row>
    <row r="44" spans="1:4" x14ac:dyDescent="0.25">
      <c r="A44" s="38"/>
      <c r="C44" s="25"/>
      <c r="D44" s="25"/>
    </row>
    <row r="45" spans="1:4" x14ac:dyDescent="0.25">
      <c r="A45" s="38"/>
      <c r="C45" s="25"/>
      <c r="D45" s="25"/>
    </row>
    <row r="46" spans="1:4" x14ac:dyDescent="0.25">
      <c r="A46" s="38"/>
      <c r="C46" s="25"/>
      <c r="D46" s="25"/>
    </row>
    <row r="47" spans="1:4" x14ac:dyDescent="0.25">
      <c r="A47" s="38"/>
      <c r="C47" s="25"/>
      <c r="D47" s="25"/>
    </row>
    <row r="48" spans="1:4" x14ac:dyDescent="0.25">
      <c r="A48" s="38"/>
      <c r="C48" s="25"/>
      <c r="D48" s="25"/>
    </row>
    <row r="49" spans="1:4" x14ac:dyDescent="0.25">
      <c r="A49" s="38"/>
      <c r="C49" s="25"/>
      <c r="D49" s="25"/>
    </row>
    <row r="50" spans="1:4" x14ac:dyDescent="0.25">
      <c r="A50" s="38"/>
      <c r="C50" s="25"/>
      <c r="D50" s="25"/>
    </row>
    <row r="51" spans="1:4" x14ac:dyDescent="0.25">
      <c r="A51" s="38"/>
      <c r="C51" s="25"/>
      <c r="D51" s="25"/>
    </row>
    <row r="52" spans="1:4" x14ac:dyDescent="0.25">
      <c r="A52" s="38"/>
      <c r="C52" s="25"/>
      <c r="D52" s="25"/>
    </row>
    <row r="53" spans="1:4" x14ac:dyDescent="0.25">
      <c r="A53" s="38"/>
      <c r="C53" s="25"/>
      <c r="D53" s="25"/>
    </row>
    <row r="54" spans="1:4" x14ac:dyDescent="0.25">
      <c r="A54" s="38"/>
      <c r="C54" s="25"/>
      <c r="D54" s="25"/>
    </row>
    <row r="55" spans="1:4" x14ac:dyDescent="0.25">
      <c r="A55" s="38"/>
      <c r="C55" s="25"/>
      <c r="D55" s="25"/>
    </row>
    <row r="56" spans="1:4" x14ac:dyDescent="0.25">
      <c r="A56" s="38"/>
      <c r="C56" s="25"/>
      <c r="D56" s="25"/>
    </row>
    <row r="57" spans="1:4" x14ac:dyDescent="0.25">
      <c r="A57" s="38"/>
      <c r="C57" s="25"/>
      <c r="D57" s="25"/>
    </row>
    <row r="58" spans="1:4" x14ac:dyDescent="0.25">
      <c r="A58" s="38"/>
      <c r="C58" s="25"/>
      <c r="D58" s="25"/>
    </row>
    <row r="59" spans="1:4" x14ac:dyDescent="0.25">
      <c r="A59" s="38"/>
      <c r="C59" s="25"/>
      <c r="D59" s="25"/>
    </row>
    <row r="60" spans="1:4" x14ac:dyDescent="0.25">
      <c r="A60" s="38"/>
      <c r="C60" s="25"/>
      <c r="D60" s="25"/>
    </row>
    <row r="61" spans="1:4" x14ac:dyDescent="0.25">
      <c r="A61" s="38"/>
      <c r="C61" s="25"/>
      <c r="D61" s="25"/>
    </row>
    <row r="62" spans="1:4" x14ac:dyDescent="0.25">
      <c r="A62" s="38"/>
      <c r="C62" s="25"/>
      <c r="D62" s="25"/>
    </row>
    <row r="63" spans="1:4" x14ac:dyDescent="0.25">
      <c r="A63" s="38"/>
      <c r="C63" s="25"/>
      <c r="D63" s="25"/>
    </row>
    <row r="64" spans="1:4" x14ac:dyDescent="0.25">
      <c r="A64" s="38"/>
      <c r="C64" s="25"/>
      <c r="D64" s="25"/>
    </row>
    <row r="65" spans="1:4" x14ac:dyDescent="0.25">
      <c r="A65" s="38"/>
      <c r="C65" s="25"/>
      <c r="D65" s="25"/>
    </row>
    <row r="66" spans="1:4" x14ac:dyDescent="0.25">
      <c r="A66" s="38"/>
      <c r="C66" s="25"/>
      <c r="D66" s="25"/>
    </row>
    <row r="67" spans="1:4" x14ac:dyDescent="0.25">
      <c r="A67" s="38"/>
      <c r="C67" s="25"/>
      <c r="D67" s="25"/>
    </row>
    <row r="68" spans="1:4" x14ac:dyDescent="0.25">
      <c r="A68" s="38"/>
      <c r="C68" s="25"/>
      <c r="D68" s="25"/>
    </row>
    <row r="69" spans="1:4" x14ac:dyDescent="0.25">
      <c r="A69" s="38"/>
      <c r="C69" s="25"/>
      <c r="D69" s="25"/>
    </row>
    <row r="70" spans="1:4" x14ac:dyDescent="0.25">
      <c r="A70" s="38"/>
      <c r="C70" s="25"/>
      <c r="D70" s="25"/>
    </row>
    <row r="71" spans="1:4" x14ac:dyDescent="0.25">
      <c r="A71" s="38"/>
      <c r="C71" s="25"/>
      <c r="D71" s="25"/>
    </row>
    <row r="72" spans="1:4" x14ac:dyDescent="0.25">
      <c r="A72" s="38"/>
      <c r="C72" s="25"/>
      <c r="D72" s="25"/>
    </row>
    <row r="73" spans="1:4" x14ac:dyDescent="0.25">
      <c r="A73" s="38"/>
      <c r="C73" s="25"/>
      <c r="D73" s="25"/>
    </row>
    <row r="74" spans="1:4" x14ac:dyDescent="0.25">
      <c r="A74" s="38"/>
      <c r="C74" s="25"/>
      <c r="D74" s="25"/>
    </row>
    <row r="75" spans="1:4" x14ac:dyDescent="0.25">
      <c r="A75" s="38"/>
      <c r="C75" s="25"/>
      <c r="D75" s="25"/>
    </row>
    <row r="76" spans="1:4" x14ac:dyDescent="0.25">
      <c r="A76" s="38"/>
      <c r="C76" s="25"/>
      <c r="D76" s="25"/>
    </row>
    <row r="77" spans="1:4" x14ac:dyDescent="0.25">
      <c r="A77" s="38"/>
      <c r="C77" s="25"/>
      <c r="D77" s="25"/>
    </row>
    <row r="78" spans="1:4" x14ac:dyDescent="0.25">
      <c r="A78" s="38"/>
      <c r="C78" s="25"/>
      <c r="D78" s="25"/>
    </row>
    <row r="79" spans="1:4" x14ac:dyDescent="0.25">
      <c r="A79" s="38"/>
      <c r="C79" s="25"/>
      <c r="D79" s="25"/>
    </row>
    <row r="80" spans="1:4" x14ac:dyDescent="0.25">
      <c r="A80" s="38"/>
      <c r="C80" s="25"/>
      <c r="D80" s="25"/>
    </row>
    <row r="81" spans="1:4" x14ac:dyDescent="0.25">
      <c r="A81" s="38"/>
      <c r="C81" s="25"/>
      <c r="D81" s="25"/>
    </row>
    <row r="82" spans="1:4" x14ac:dyDescent="0.25">
      <c r="A82" s="38"/>
      <c r="C82" s="25"/>
      <c r="D82" s="25"/>
    </row>
    <row r="83" spans="1:4" x14ac:dyDescent="0.25">
      <c r="A83" s="38"/>
      <c r="C83" s="25"/>
      <c r="D83" s="25"/>
    </row>
    <row r="84" spans="1:4" x14ac:dyDescent="0.25">
      <c r="A84" s="38"/>
      <c r="C84" s="25"/>
      <c r="D84" s="25"/>
    </row>
    <row r="85" spans="1:4" x14ac:dyDescent="0.25">
      <c r="A85" s="38"/>
      <c r="C85" s="25"/>
      <c r="D85" s="25"/>
    </row>
    <row r="86" spans="1:4" x14ac:dyDescent="0.25">
      <c r="A86" s="38"/>
      <c r="C86" s="25"/>
      <c r="D86" s="25"/>
    </row>
    <row r="87" spans="1:4" x14ac:dyDescent="0.25">
      <c r="A87" s="38"/>
      <c r="C87" s="25"/>
      <c r="D87" s="25"/>
    </row>
    <row r="88" spans="1:4" x14ac:dyDescent="0.25">
      <c r="A88" s="38"/>
      <c r="C88" s="25"/>
      <c r="D88" s="25"/>
    </row>
    <row r="89" spans="1:4" x14ac:dyDescent="0.25">
      <c r="A89" s="38"/>
      <c r="C89" s="25"/>
      <c r="D89" s="25"/>
    </row>
    <row r="90" spans="1:4" x14ac:dyDescent="0.25">
      <c r="A90" s="38"/>
      <c r="C90" s="25"/>
      <c r="D90" s="25"/>
    </row>
    <row r="91" spans="1:4" x14ac:dyDescent="0.25">
      <c r="A91" s="38"/>
      <c r="C91" s="25"/>
      <c r="D91" s="25"/>
    </row>
    <row r="92" spans="1:4" x14ac:dyDescent="0.25">
      <c r="A92" s="38"/>
      <c r="C92" s="25"/>
      <c r="D92" s="25"/>
    </row>
    <row r="93" spans="1:4" x14ac:dyDescent="0.25">
      <c r="A93" s="38"/>
      <c r="C93" s="25"/>
      <c r="D93" s="25"/>
    </row>
    <row r="94" spans="1:4" x14ac:dyDescent="0.25">
      <c r="A94" s="38"/>
      <c r="C94" s="25"/>
      <c r="D94" s="25"/>
    </row>
    <row r="95" spans="1:4" x14ac:dyDescent="0.25">
      <c r="A95" s="38"/>
      <c r="C95" s="25"/>
      <c r="D95" s="25"/>
    </row>
    <row r="96" spans="1:4" x14ac:dyDescent="0.25">
      <c r="A96" s="38"/>
      <c r="C96" s="25"/>
      <c r="D96" s="25"/>
    </row>
    <row r="97" spans="1:4" x14ac:dyDescent="0.25">
      <c r="A97" s="38"/>
      <c r="C97" s="25"/>
      <c r="D97" s="25"/>
    </row>
    <row r="98" spans="1:4" x14ac:dyDescent="0.25">
      <c r="A98" s="38"/>
      <c r="C98" s="25"/>
      <c r="D98" s="25"/>
    </row>
    <row r="99" spans="1:4" x14ac:dyDescent="0.25">
      <c r="A99" s="38"/>
      <c r="C99" s="25"/>
      <c r="D99" s="25"/>
    </row>
    <row r="100" spans="1:4" x14ac:dyDescent="0.25">
      <c r="A100" s="38"/>
      <c r="C100" s="25"/>
      <c r="D100" s="25"/>
    </row>
    <row r="101" spans="1:4" x14ac:dyDescent="0.25">
      <c r="A101" s="38"/>
      <c r="C101" s="25"/>
      <c r="D101" s="25"/>
    </row>
    <row r="102" spans="1:4" x14ac:dyDescent="0.25">
      <c r="A102" s="38"/>
      <c r="C102" s="25"/>
      <c r="D102" s="25"/>
    </row>
    <row r="103" spans="1:4" x14ac:dyDescent="0.25">
      <c r="A103" s="38"/>
      <c r="C103" s="25"/>
      <c r="D103" s="25"/>
    </row>
    <row r="104" spans="1:4" x14ac:dyDescent="0.25">
      <c r="A104" s="38"/>
      <c r="C104" s="25"/>
      <c r="D104" s="25"/>
    </row>
    <row r="105" spans="1:4" x14ac:dyDescent="0.25">
      <c r="A105" s="38"/>
      <c r="C105" s="25"/>
      <c r="D105" s="25"/>
    </row>
    <row r="106" spans="1:4" x14ac:dyDescent="0.25">
      <c r="A106" s="38"/>
      <c r="C106" s="25"/>
      <c r="D106" s="25"/>
    </row>
    <row r="107" spans="1:4" x14ac:dyDescent="0.25">
      <c r="A107" s="38"/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4.85546875" style="121" bestFit="1" customWidth="1"/>
    <col min="2" max="2" width="8.7109375" style="2" customWidth="1"/>
    <col min="3" max="8" width="14.140625" style="2" customWidth="1"/>
    <col min="9" max="12" width="9.140625" style="2"/>
    <col min="13" max="13" width="10" style="2" bestFit="1" customWidth="1"/>
    <col min="14" max="16384" width="9.140625" style="2"/>
  </cols>
  <sheetData>
    <row r="1" spans="1:130" x14ac:dyDescent="0.25">
      <c r="A1" s="120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A5" s="122"/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62" t="str">
        <f>Índice!AM14</f>
        <v>Gráfico 33 - Produção regional de Biodiesel em 2019</v>
      </c>
      <c r="D8" s="126"/>
    </row>
    <row r="9" spans="1:130" x14ac:dyDescent="0.25">
      <c r="C9" s="113"/>
    </row>
    <row r="10" spans="1:130" ht="30" x14ac:dyDescent="0.25">
      <c r="A10" s="123" t="s">
        <v>195</v>
      </c>
      <c r="C10" s="112" t="s">
        <v>201</v>
      </c>
    </row>
    <row r="11" spans="1:130" x14ac:dyDescent="0.25">
      <c r="B11" s="4"/>
      <c r="C11" s="52" t="s">
        <v>3</v>
      </c>
    </row>
    <row r="12" spans="1:130" x14ac:dyDescent="0.25">
      <c r="A12" s="38" t="s">
        <v>196</v>
      </c>
      <c r="B12" s="6"/>
      <c r="C12" s="27">
        <v>1.8356054183283271E-2</v>
      </c>
      <c r="E12" s="18"/>
      <c r="F12" s="67"/>
      <c r="H12" s="18"/>
      <c r="I12" s="67"/>
    </row>
    <row r="13" spans="1:130" x14ac:dyDescent="0.25">
      <c r="A13" s="38" t="s">
        <v>197</v>
      </c>
      <c r="B13" s="6"/>
      <c r="C13" s="27">
        <v>7.7019396433188753E-2</v>
      </c>
      <c r="E13" s="18"/>
    </row>
    <row r="14" spans="1:130" x14ac:dyDescent="0.25">
      <c r="A14" s="38" t="s">
        <v>198</v>
      </c>
      <c r="B14" s="6"/>
      <c r="C14" s="27">
        <v>8.4741116164199076E-2</v>
      </c>
      <c r="D14" s="109"/>
      <c r="I14" s="67"/>
      <c r="J14" s="67"/>
    </row>
    <row r="15" spans="1:130" x14ac:dyDescent="0.25">
      <c r="A15" s="38" t="s">
        <v>199</v>
      </c>
      <c r="B15" s="6"/>
      <c r="C15" s="27">
        <v>0.4063282434176575</v>
      </c>
      <c r="D15" s="109"/>
      <c r="I15" s="67"/>
      <c r="J15" s="67"/>
    </row>
    <row r="16" spans="1:130" x14ac:dyDescent="0.25">
      <c r="A16" s="38" t="s">
        <v>200</v>
      </c>
      <c r="B16" s="6"/>
      <c r="C16" s="27">
        <v>0.4135551898016715</v>
      </c>
      <c r="D16" s="109"/>
      <c r="H16" s="18"/>
      <c r="I16" s="67"/>
    </row>
    <row r="17" spans="1:12" x14ac:dyDescent="0.25">
      <c r="A17" s="38"/>
      <c r="B17" s="6"/>
      <c r="C17" s="25"/>
      <c r="D17" s="109"/>
      <c r="H17" s="67"/>
    </row>
    <row r="18" spans="1:12" x14ac:dyDescent="0.25">
      <c r="A18" s="38"/>
      <c r="B18" s="141" t="s">
        <v>263</v>
      </c>
      <c r="C18" s="25"/>
      <c r="D18" s="109"/>
    </row>
    <row r="19" spans="1:12" x14ac:dyDescent="0.25">
      <c r="A19" s="38"/>
      <c r="B19" s="141" t="s">
        <v>290</v>
      </c>
      <c r="C19" s="25"/>
      <c r="D19" s="109"/>
    </row>
    <row r="20" spans="1:12" x14ac:dyDescent="0.25">
      <c r="A20" s="38"/>
      <c r="B20" s="110"/>
      <c r="C20" s="25"/>
      <c r="D20" s="109"/>
      <c r="J20" s="67"/>
    </row>
    <row r="21" spans="1:12" x14ac:dyDescent="0.25">
      <c r="A21" s="38"/>
      <c r="B21" s="6"/>
      <c r="C21" s="25"/>
      <c r="D21" s="109"/>
      <c r="J21" s="67"/>
    </row>
    <row r="22" spans="1:12" x14ac:dyDescent="0.25">
      <c r="A22" s="38"/>
      <c r="B22" s="6"/>
      <c r="C22" s="25"/>
      <c r="D22" s="109"/>
    </row>
    <row r="23" spans="1:12" x14ac:dyDescent="0.25">
      <c r="A23" s="38"/>
      <c r="C23" s="25"/>
      <c r="D23" s="109"/>
      <c r="L23" s="25"/>
    </row>
    <row r="24" spans="1:12" x14ac:dyDescent="0.25">
      <c r="A24" s="38"/>
      <c r="C24" s="25"/>
      <c r="D24" s="25"/>
    </row>
    <row r="25" spans="1:12" x14ac:dyDescent="0.25">
      <c r="A25" s="38"/>
      <c r="C25" s="25"/>
      <c r="D25" s="25"/>
    </row>
    <row r="26" spans="1:12" x14ac:dyDescent="0.25">
      <c r="A26" s="38"/>
      <c r="C26" s="25"/>
      <c r="D26" s="25"/>
    </row>
    <row r="27" spans="1:12" x14ac:dyDescent="0.25">
      <c r="A27" s="38"/>
      <c r="C27" s="25"/>
      <c r="D27" s="25"/>
    </row>
    <row r="28" spans="1:12" x14ac:dyDescent="0.25">
      <c r="A28" s="38"/>
      <c r="C28" s="25"/>
      <c r="D28" s="25"/>
    </row>
    <row r="29" spans="1:12" x14ac:dyDescent="0.25">
      <c r="A29" s="38"/>
      <c r="C29" s="25"/>
      <c r="D29" s="25"/>
    </row>
    <row r="30" spans="1:12" x14ac:dyDescent="0.25">
      <c r="A30" s="38"/>
      <c r="C30" s="25"/>
      <c r="D30" s="25"/>
    </row>
    <row r="31" spans="1:12" x14ac:dyDescent="0.25">
      <c r="A31" s="38"/>
      <c r="C31" s="25"/>
      <c r="D31" s="25"/>
    </row>
    <row r="32" spans="1:12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69"/>
      <c r="C36" s="25"/>
      <c r="D36" s="25"/>
    </row>
    <row r="37" spans="1:4" x14ac:dyDescent="0.25">
      <c r="A37" s="69"/>
      <c r="C37" s="25"/>
      <c r="D37" s="25"/>
    </row>
    <row r="38" spans="1:4" x14ac:dyDescent="0.25">
      <c r="A38" s="69"/>
      <c r="C38" s="25"/>
      <c r="D38" s="25"/>
    </row>
    <row r="39" spans="1:4" x14ac:dyDescent="0.25">
      <c r="A39" s="69"/>
      <c r="C39" s="25"/>
      <c r="D39" s="25"/>
    </row>
    <row r="40" spans="1:4" x14ac:dyDescent="0.25">
      <c r="A40" s="69"/>
      <c r="C40" s="25"/>
      <c r="D40" s="25"/>
    </row>
    <row r="41" spans="1:4" x14ac:dyDescent="0.25">
      <c r="A41" s="69"/>
      <c r="C41" s="25"/>
      <c r="D41" s="25"/>
    </row>
    <row r="42" spans="1:4" x14ac:dyDescent="0.25">
      <c r="A42" s="69"/>
      <c r="C42" s="25"/>
      <c r="D42" s="25"/>
    </row>
    <row r="43" spans="1:4" x14ac:dyDescent="0.25">
      <c r="A43" s="69"/>
      <c r="C43" s="25"/>
      <c r="D43" s="25"/>
    </row>
    <row r="44" spans="1:4" x14ac:dyDescent="0.25">
      <c r="A44" s="69"/>
      <c r="C44" s="25"/>
      <c r="D44" s="25"/>
    </row>
    <row r="45" spans="1:4" x14ac:dyDescent="0.25">
      <c r="A45" s="69"/>
      <c r="C45" s="25"/>
      <c r="D45" s="25"/>
    </row>
    <row r="46" spans="1:4" x14ac:dyDescent="0.25">
      <c r="A46" s="69"/>
      <c r="C46" s="25"/>
      <c r="D46" s="25"/>
    </row>
    <row r="47" spans="1:4" x14ac:dyDescent="0.25">
      <c r="A47" s="69"/>
      <c r="C47" s="25"/>
      <c r="D47" s="25"/>
    </row>
    <row r="48" spans="1:4" x14ac:dyDescent="0.25">
      <c r="A48" s="69"/>
      <c r="C48" s="25"/>
      <c r="D48" s="25"/>
    </row>
    <row r="49" spans="1:4" x14ac:dyDescent="0.25">
      <c r="A49" s="69"/>
      <c r="C49" s="25"/>
      <c r="D49" s="25"/>
    </row>
    <row r="50" spans="1:4" x14ac:dyDescent="0.25">
      <c r="A50" s="69"/>
      <c r="C50" s="25"/>
      <c r="D50" s="25"/>
    </row>
    <row r="51" spans="1:4" x14ac:dyDescent="0.25">
      <c r="A51" s="69"/>
      <c r="C51" s="25"/>
      <c r="D51" s="25"/>
    </row>
    <row r="52" spans="1:4" x14ac:dyDescent="0.25">
      <c r="A52" s="69"/>
      <c r="C52" s="25"/>
      <c r="D52" s="25"/>
    </row>
    <row r="53" spans="1:4" x14ac:dyDescent="0.25">
      <c r="A53" s="69"/>
      <c r="C53" s="25"/>
      <c r="D53" s="25"/>
    </row>
    <row r="54" spans="1:4" x14ac:dyDescent="0.25">
      <c r="A54" s="69"/>
      <c r="C54" s="25"/>
      <c r="D54" s="25"/>
    </row>
    <row r="55" spans="1:4" x14ac:dyDescent="0.25">
      <c r="A55" s="69"/>
      <c r="C55" s="25"/>
      <c r="D55" s="25"/>
    </row>
    <row r="56" spans="1:4" x14ac:dyDescent="0.25">
      <c r="A56" s="69"/>
      <c r="C56" s="25"/>
      <c r="D56" s="25"/>
    </row>
    <row r="57" spans="1:4" x14ac:dyDescent="0.25">
      <c r="A57" s="69"/>
      <c r="C57" s="25"/>
      <c r="D57" s="25"/>
    </row>
    <row r="58" spans="1:4" x14ac:dyDescent="0.25">
      <c r="A58" s="69"/>
      <c r="C58" s="25"/>
      <c r="D58" s="25"/>
    </row>
    <row r="59" spans="1:4" x14ac:dyDescent="0.25">
      <c r="A59" s="69"/>
      <c r="C59" s="25"/>
      <c r="D59" s="25"/>
    </row>
    <row r="60" spans="1:4" x14ac:dyDescent="0.25">
      <c r="A60" s="69"/>
      <c r="C60" s="25"/>
      <c r="D60" s="25"/>
    </row>
    <row r="61" spans="1:4" x14ac:dyDescent="0.25">
      <c r="A61" s="69"/>
      <c r="C61" s="25"/>
      <c r="D61" s="25"/>
    </row>
    <row r="62" spans="1:4" x14ac:dyDescent="0.25">
      <c r="A62" s="69"/>
      <c r="C62" s="25"/>
      <c r="D62" s="25"/>
    </row>
    <row r="63" spans="1:4" x14ac:dyDescent="0.25">
      <c r="A63" s="69"/>
      <c r="C63" s="25"/>
      <c r="D63" s="25"/>
    </row>
    <row r="64" spans="1:4" x14ac:dyDescent="0.25">
      <c r="A64" s="69"/>
      <c r="C64" s="25"/>
      <c r="D64" s="25"/>
    </row>
    <row r="65" spans="1:4" x14ac:dyDescent="0.25">
      <c r="A65" s="69"/>
      <c r="C65" s="25"/>
      <c r="D65" s="25"/>
    </row>
    <row r="66" spans="1:4" x14ac:dyDescent="0.25">
      <c r="A66" s="69"/>
      <c r="C66" s="25"/>
      <c r="D66" s="25"/>
    </row>
    <row r="67" spans="1:4" x14ac:dyDescent="0.25">
      <c r="A67" s="69"/>
      <c r="C67" s="25"/>
      <c r="D67" s="25"/>
    </row>
    <row r="68" spans="1:4" x14ac:dyDescent="0.25">
      <c r="A68" s="69"/>
      <c r="C68" s="25"/>
      <c r="D68" s="25"/>
    </row>
    <row r="69" spans="1:4" x14ac:dyDescent="0.25">
      <c r="A69" s="69"/>
      <c r="C69" s="25"/>
      <c r="D69" s="25"/>
    </row>
    <row r="70" spans="1:4" x14ac:dyDescent="0.25">
      <c r="A70" s="69"/>
      <c r="C70" s="25"/>
      <c r="D70" s="25"/>
    </row>
    <row r="71" spans="1:4" x14ac:dyDescent="0.25">
      <c r="A71" s="69"/>
      <c r="C71" s="25"/>
      <c r="D71" s="25"/>
    </row>
    <row r="72" spans="1:4" x14ac:dyDescent="0.25">
      <c r="A72" s="69"/>
      <c r="C72" s="25"/>
      <c r="D72" s="25"/>
    </row>
    <row r="73" spans="1:4" x14ac:dyDescent="0.25">
      <c r="A73" s="69"/>
      <c r="C73" s="25"/>
      <c r="D73" s="25"/>
    </row>
    <row r="74" spans="1:4" x14ac:dyDescent="0.25">
      <c r="A74" s="69"/>
      <c r="C74" s="25"/>
      <c r="D74" s="25"/>
    </row>
    <row r="75" spans="1:4" x14ac:dyDescent="0.25">
      <c r="A75" s="69"/>
      <c r="C75" s="25"/>
      <c r="D75" s="25"/>
    </row>
    <row r="76" spans="1:4" x14ac:dyDescent="0.25">
      <c r="A76" s="69"/>
      <c r="C76" s="25"/>
      <c r="D76" s="25"/>
    </row>
    <row r="77" spans="1:4" x14ac:dyDescent="0.25">
      <c r="A77" s="69"/>
      <c r="C77" s="25"/>
      <c r="D77" s="25"/>
    </row>
    <row r="78" spans="1:4" x14ac:dyDescent="0.25">
      <c r="A78" s="69"/>
      <c r="C78" s="25"/>
      <c r="D78" s="25"/>
    </row>
    <row r="79" spans="1:4" x14ac:dyDescent="0.25">
      <c r="A79" s="69"/>
      <c r="C79" s="25"/>
      <c r="D79" s="25"/>
    </row>
    <row r="80" spans="1:4" x14ac:dyDescent="0.25">
      <c r="A80" s="69"/>
      <c r="C80" s="25"/>
      <c r="D80" s="25"/>
    </row>
    <row r="81" spans="1:4" x14ac:dyDescent="0.25">
      <c r="A81" s="69"/>
      <c r="C81" s="25"/>
      <c r="D81" s="25"/>
    </row>
    <row r="82" spans="1:4" x14ac:dyDescent="0.25">
      <c r="A82" s="69"/>
      <c r="C82" s="25"/>
      <c r="D82" s="25"/>
    </row>
    <row r="83" spans="1:4" x14ac:dyDescent="0.25">
      <c r="A83" s="69"/>
      <c r="C83" s="25"/>
      <c r="D83" s="25"/>
    </row>
    <row r="84" spans="1:4" x14ac:dyDescent="0.25">
      <c r="A84" s="69"/>
      <c r="C84" s="25"/>
      <c r="D84" s="25"/>
    </row>
    <row r="85" spans="1:4" x14ac:dyDescent="0.25">
      <c r="A85" s="69"/>
      <c r="C85" s="25"/>
      <c r="D85" s="25"/>
    </row>
    <row r="86" spans="1:4" x14ac:dyDescent="0.25">
      <c r="A86" s="69"/>
      <c r="C86" s="25"/>
      <c r="D86" s="25"/>
    </row>
    <row r="87" spans="1:4" x14ac:dyDescent="0.25">
      <c r="A87" s="69"/>
      <c r="C87" s="25"/>
      <c r="D87" s="25"/>
    </row>
    <row r="88" spans="1:4" x14ac:dyDescent="0.25">
      <c r="A88" s="69"/>
      <c r="C88" s="25"/>
      <c r="D88" s="25"/>
    </row>
    <row r="89" spans="1:4" x14ac:dyDescent="0.25">
      <c r="A89" s="69"/>
      <c r="C89" s="25"/>
      <c r="D89" s="25"/>
    </row>
    <row r="90" spans="1:4" x14ac:dyDescent="0.25">
      <c r="A90" s="69"/>
      <c r="C90" s="25"/>
      <c r="D90" s="25"/>
    </row>
    <row r="91" spans="1:4" x14ac:dyDescent="0.25">
      <c r="A91" s="69"/>
      <c r="C91" s="25"/>
      <c r="D91" s="25"/>
    </row>
    <row r="92" spans="1:4" x14ac:dyDescent="0.25">
      <c r="A92" s="69"/>
      <c r="C92" s="25"/>
      <c r="D92" s="25"/>
    </row>
    <row r="93" spans="1:4" x14ac:dyDescent="0.25">
      <c r="A93" s="69"/>
      <c r="C93" s="25"/>
      <c r="D93" s="25"/>
    </row>
    <row r="94" spans="1:4" x14ac:dyDescent="0.25">
      <c r="A94" s="69"/>
      <c r="C94" s="25"/>
      <c r="D94" s="25"/>
    </row>
    <row r="95" spans="1:4" x14ac:dyDescent="0.25">
      <c r="A95" s="69"/>
      <c r="C95" s="25"/>
      <c r="D95" s="25"/>
    </row>
    <row r="96" spans="1:4" x14ac:dyDescent="0.25">
      <c r="A96" s="69"/>
      <c r="C96" s="25"/>
      <c r="D96" s="25"/>
    </row>
    <row r="97" spans="1:4" x14ac:dyDescent="0.25">
      <c r="A97" s="69"/>
      <c r="C97" s="25"/>
      <c r="D97" s="25"/>
    </row>
    <row r="98" spans="1:4" x14ac:dyDescent="0.25">
      <c r="A98" s="69"/>
      <c r="C98" s="25"/>
      <c r="D98" s="25"/>
    </row>
    <row r="99" spans="1:4" x14ac:dyDescent="0.25">
      <c r="A99" s="69"/>
      <c r="C99" s="25"/>
      <c r="D99" s="25"/>
    </row>
    <row r="100" spans="1:4" x14ac:dyDescent="0.25">
      <c r="A100" s="69"/>
      <c r="C100" s="25"/>
      <c r="D100" s="25"/>
    </row>
    <row r="101" spans="1:4" x14ac:dyDescent="0.25">
      <c r="A101" s="69"/>
      <c r="C101" s="25"/>
      <c r="D101" s="25"/>
    </row>
    <row r="102" spans="1:4" x14ac:dyDescent="0.25">
      <c r="A102" s="69"/>
      <c r="C102" s="25"/>
      <c r="D102" s="25"/>
    </row>
    <row r="103" spans="1:4" x14ac:dyDescent="0.25">
      <c r="A103" s="69"/>
      <c r="C103" s="25"/>
      <c r="D103" s="25"/>
    </row>
    <row r="104" spans="1:4" x14ac:dyDescent="0.25">
      <c r="A104" s="69"/>
      <c r="C104" s="25"/>
      <c r="D104" s="25"/>
    </row>
    <row r="105" spans="1:4" x14ac:dyDescent="0.25">
      <c r="C105" s="25"/>
      <c r="D105" s="25"/>
    </row>
    <row r="106" spans="1:4" x14ac:dyDescent="0.25">
      <c r="C106" s="25"/>
      <c r="D106" s="25"/>
    </row>
    <row r="107" spans="1:4" x14ac:dyDescent="0.25">
      <c r="C107" s="25"/>
      <c r="D107" s="25"/>
    </row>
  </sheetData>
  <sortState ref="G13:I17">
    <sortCondition descending="1" ref="G13:G17"/>
  </sortState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activeCell="B44" sqref="B44"/>
      <selection pane="topRight" activeCell="B44" sqref="B44"/>
      <selection pane="bottomLeft" activeCell="B44" sqref="B44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8" width="14.140625" style="2" customWidth="1"/>
    <col min="9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6" spans="1:130" ht="15" customHeight="1" x14ac:dyDescent="0.25">
      <c r="C6" s="103"/>
      <c r="D6" s="104"/>
      <c r="E6" s="104"/>
    </row>
    <row r="7" spans="1:130" ht="15" customHeight="1" x14ac:dyDescent="0.25">
      <c r="C7" s="103"/>
      <c r="D7" s="104"/>
      <c r="E7" s="104"/>
    </row>
    <row r="8" spans="1:130" x14ac:dyDescent="0.25">
      <c r="C8" s="3" t="str">
        <f>Índice!AM18</f>
        <v>Gráfico 34 - Oferta de diesel A e produção de biodiesel</v>
      </c>
    </row>
    <row r="9" spans="1:130" x14ac:dyDescent="0.25">
      <c r="B9" s="4"/>
      <c r="C9" s="99"/>
      <c r="D9" s="33"/>
      <c r="E9" s="33"/>
    </row>
    <row r="10" spans="1:130" ht="45" x14ac:dyDescent="0.25">
      <c r="A10" s="45" t="s">
        <v>0</v>
      </c>
      <c r="B10" s="6"/>
      <c r="C10" s="100" t="s">
        <v>159</v>
      </c>
      <c r="D10" s="100" t="s">
        <v>160</v>
      </c>
      <c r="E10" s="100" t="s">
        <v>161</v>
      </c>
      <c r="F10" s="35" t="s">
        <v>159</v>
      </c>
      <c r="G10" s="100" t="s">
        <v>160</v>
      </c>
      <c r="H10" s="100" t="s">
        <v>161</v>
      </c>
    </row>
    <row r="11" spans="1:130" x14ac:dyDescent="0.25">
      <c r="B11" s="6"/>
      <c r="C11" s="52" t="s">
        <v>155</v>
      </c>
      <c r="D11" s="52"/>
      <c r="E11" s="52"/>
      <c r="F11" s="68" t="s">
        <v>3</v>
      </c>
      <c r="G11" s="52"/>
      <c r="H11" s="52"/>
    </row>
    <row r="12" spans="1:130" x14ac:dyDescent="0.25">
      <c r="A12" s="69">
        <v>2008</v>
      </c>
      <c r="B12" s="6"/>
      <c r="C12" s="101">
        <v>41134038.32</v>
      </c>
      <c r="D12" s="102">
        <v>4272608.9835680742</v>
      </c>
      <c r="E12" s="102">
        <v>1167128.4149999998</v>
      </c>
      <c r="F12" s="105">
        <f>C12/SUM($C12:$E12)</f>
        <v>0.88320170923141728</v>
      </c>
      <c r="G12" s="34">
        <f t="shared" ref="G12:H12" si="0">D12/SUM($C12:$E12)</f>
        <v>9.1738514166990054E-2</v>
      </c>
      <c r="H12" s="34">
        <f t="shared" si="0"/>
        <v>2.5059776601592729E-2</v>
      </c>
    </row>
    <row r="13" spans="1:130" x14ac:dyDescent="0.25">
      <c r="A13" s="69">
        <v>2009</v>
      </c>
      <c r="B13" s="6"/>
      <c r="C13" s="101">
        <v>42898666.56402009</v>
      </c>
      <c r="D13" s="102">
        <v>1505482.2359178411</v>
      </c>
      <c r="E13" s="102">
        <v>1608448.4169999999</v>
      </c>
      <c r="F13" s="105">
        <f t="shared" ref="F13:F23" si="1">C13/SUM($C13:$E13)</f>
        <v>0.93232438850959798</v>
      </c>
      <c r="G13" s="34">
        <f t="shared" ref="G13:G23" si="2">D13/SUM($C13:$E13)</f>
        <v>3.2718914535944742E-2</v>
      </c>
      <c r="H13" s="34">
        <f t="shared" ref="H13:H23" si="3">E13/SUM($C13:$E13)</f>
        <v>3.4956696954457196E-2</v>
      </c>
    </row>
    <row r="14" spans="1:130" x14ac:dyDescent="0.25">
      <c r="A14" s="69">
        <v>2010</v>
      </c>
      <c r="B14" s="6"/>
      <c r="C14" s="101">
        <v>41429263.32</v>
      </c>
      <c r="D14" s="102">
        <v>7461712.5031222468</v>
      </c>
      <c r="E14" s="102">
        <v>2386398.5180000002</v>
      </c>
      <c r="F14" s="105">
        <f t="shared" si="1"/>
        <v>0.80794431954320078</v>
      </c>
      <c r="G14" s="34">
        <f t="shared" si="2"/>
        <v>0.14551666498138682</v>
      </c>
      <c r="H14" s="34">
        <f t="shared" si="3"/>
        <v>4.6539015475412344E-2</v>
      </c>
    </row>
    <row r="15" spans="1:130" x14ac:dyDescent="0.25">
      <c r="A15" s="69">
        <v>2011</v>
      </c>
      <c r="B15" s="6"/>
      <c r="C15" s="101">
        <v>43388313.483728029</v>
      </c>
      <c r="D15" s="102">
        <v>8223057.9729248835</v>
      </c>
      <c r="E15" s="102">
        <v>2672759.9180000001</v>
      </c>
      <c r="F15" s="105">
        <f t="shared" si="1"/>
        <v>0.79928171244511237</v>
      </c>
      <c r="G15" s="34">
        <f t="shared" si="2"/>
        <v>0.15148180075263223</v>
      </c>
      <c r="H15" s="34">
        <f t="shared" si="3"/>
        <v>4.9236486802255473E-2</v>
      </c>
    </row>
    <row r="16" spans="1:130" x14ac:dyDescent="0.25">
      <c r="A16" s="69">
        <v>2012</v>
      </c>
      <c r="B16" s="6"/>
      <c r="C16" s="101">
        <v>45504004.190804109</v>
      </c>
      <c r="D16" s="102">
        <v>7178583.2256572759</v>
      </c>
      <c r="E16" s="102">
        <v>2717483.4889999996</v>
      </c>
      <c r="F16" s="105">
        <f t="shared" si="1"/>
        <v>0.82137086554375305</v>
      </c>
      <c r="G16" s="34">
        <f t="shared" si="2"/>
        <v>0.12957714869909318</v>
      </c>
      <c r="H16" s="34">
        <f t="shared" si="3"/>
        <v>4.9051985757153749E-2</v>
      </c>
    </row>
    <row r="17" spans="1:8" x14ac:dyDescent="0.25">
      <c r="A17" s="69">
        <v>2013</v>
      </c>
      <c r="B17" s="6"/>
      <c r="C17" s="102">
        <v>49539186.298495181</v>
      </c>
      <c r="D17" s="102">
        <v>9253366.9364600945</v>
      </c>
      <c r="E17" s="102">
        <v>2917488.2689999999</v>
      </c>
      <c r="F17" s="105">
        <f t="shared" si="1"/>
        <v>0.80277350478398224</v>
      </c>
      <c r="G17" s="34">
        <f t="shared" si="2"/>
        <v>0.14994912839050684</v>
      </c>
      <c r="H17" s="34">
        <f t="shared" si="3"/>
        <v>4.7277366825510966E-2</v>
      </c>
    </row>
    <row r="18" spans="1:8" x14ac:dyDescent="0.25">
      <c r="A18" s="69">
        <v>2014</v>
      </c>
      <c r="B18" s="6"/>
      <c r="C18" s="102">
        <v>49675057.164131999</v>
      </c>
      <c r="D18" s="102">
        <v>10338797.237075116</v>
      </c>
      <c r="E18" s="102">
        <v>3422209.8970000003</v>
      </c>
      <c r="F18" s="105">
        <f t="shared" si="1"/>
        <v>0.78307281061154921</v>
      </c>
      <c r="G18" s="34">
        <f t="shared" si="2"/>
        <v>0.16297980260051095</v>
      </c>
      <c r="H18" s="34">
        <f t="shared" si="3"/>
        <v>5.3947386787939831E-2</v>
      </c>
    </row>
    <row r="19" spans="1:8" x14ac:dyDescent="0.25">
      <c r="A19" s="69">
        <v>2015</v>
      </c>
      <c r="B19" s="6"/>
      <c r="C19" s="102">
        <v>49457609.068128765</v>
      </c>
      <c r="D19" s="102">
        <v>6172221.7813192485</v>
      </c>
      <c r="E19" s="102">
        <v>3937268.534</v>
      </c>
      <c r="F19" s="105">
        <f t="shared" si="1"/>
        <v>0.83028399200300185</v>
      </c>
      <c r="G19" s="34">
        <f t="shared" si="2"/>
        <v>0.10361796772387967</v>
      </c>
      <c r="H19" s="34">
        <f t="shared" si="3"/>
        <v>6.6098040273118525E-2</v>
      </c>
    </row>
    <row r="20" spans="1:8" x14ac:dyDescent="0.25">
      <c r="A20" s="69">
        <v>2016</v>
      </c>
      <c r="B20" s="6"/>
      <c r="C20" s="102">
        <v>45369806.605744779</v>
      </c>
      <c r="D20" s="102">
        <v>7086010.9053098597</v>
      </c>
      <c r="E20" s="102">
        <v>3801338.9980000006</v>
      </c>
      <c r="F20" s="105">
        <f t="shared" si="1"/>
        <v>0.8064717348172844</v>
      </c>
      <c r="G20" s="34">
        <f t="shared" si="2"/>
        <v>0.12595750203210787</v>
      </c>
      <c r="H20" s="34">
        <f t="shared" si="3"/>
        <v>6.7570763150607727E-2</v>
      </c>
    </row>
    <row r="21" spans="1:8" x14ac:dyDescent="0.25">
      <c r="A21" s="69">
        <v>2017</v>
      </c>
      <c r="C21" s="102">
        <v>40581201.580209546</v>
      </c>
      <c r="D21" s="102">
        <v>12268465.13042723</v>
      </c>
      <c r="E21" s="102">
        <v>4291293.7719999999</v>
      </c>
      <c r="F21" s="105">
        <f t="shared" si="1"/>
        <v>0.71019460011598534</v>
      </c>
      <c r="G21" s="34">
        <f t="shared" si="2"/>
        <v>0.2147052661838823</v>
      </c>
      <c r="H21" s="34">
        <f t="shared" si="3"/>
        <v>7.5100133700132327E-2</v>
      </c>
    </row>
    <row r="22" spans="1:8" x14ac:dyDescent="0.25">
      <c r="A22" s="69">
        <v>2018</v>
      </c>
      <c r="C22" s="102">
        <v>41880464.811502919</v>
      </c>
      <c r="D22" s="102">
        <v>10221056.594441313</v>
      </c>
      <c r="E22" s="102">
        <v>5350036.398</v>
      </c>
      <c r="F22" s="105">
        <f t="shared" si="1"/>
        <v>0.72897004732964255</v>
      </c>
      <c r="G22" s="34">
        <f t="shared" si="2"/>
        <v>0.17790738815683785</v>
      </c>
      <c r="H22" s="34">
        <f t="shared" si="3"/>
        <v>9.3122564513519648E-2</v>
      </c>
    </row>
    <row r="23" spans="1:8" x14ac:dyDescent="0.25">
      <c r="A23" s="69">
        <v>2019</v>
      </c>
      <c r="C23" s="102">
        <v>40914849.069563001</v>
      </c>
      <c r="D23" s="102">
        <v>12407589.639351999</v>
      </c>
      <c r="E23" s="102">
        <v>5923868</v>
      </c>
      <c r="F23" s="105">
        <f t="shared" si="1"/>
        <v>0.69058902305224024</v>
      </c>
      <c r="G23" s="34">
        <f t="shared" si="2"/>
        <v>0.2094238498327354</v>
      </c>
      <c r="H23" s="34">
        <f t="shared" si="3"/>
        <v>9.9987127115024277E-2</v>
      </c>
    </row>
    <row r="24" spans="1:8" x14ac:dyDescent="0.25">
      <c r="A24" s="38"/>
      <c r="C24" s="25"/>
      <c r="D24" s="25"/>
    </row>
    <row r="25" spans="1:8" x14ac:dyDescent="0.25">
      <c r="A25" s="38"/>
      <c r="B25" s="141" t="s">
        <v>263</v>
      </c>
      <c r="C25" s="25"/>
      <c r="D25" s="25"/>
    </row>
    <row r="26" spans="1:8" x14ac:dyDescent="0.25">
      <c r="A26" s="38"/>
      <c r="B26" s="141" t="s">
        <v>279</v>
      </c>
      <c r="C26" s="25"/>
      <c r="D26" s="25"/>
    </row>
    <row r="27" spans="1:8" x14ac:dyDescent="0.25">
      <c r="A27" s="38"/>
      <c r="C27" s="25"/>
      <c r="D27" s="25"/>
      <c r="E27"/>
    </row>
    <row r="28" spans="1:8" x14ac:dyDescent="0.25">
      <c r="A28" s="38"/>
      <c r="C28" s="25"/>
      <c r="D28" s="25"/>
    </row>
    <row r="29" spans="1:8" x14ac:dyDescent="0.25">
      <c r="A29" s="38"/>
      <c r="C29" s="25"/>
      <c r="D29" s="25"/>
    </row>
    <row r="30" spans="1:8" x14ac:dyDescent="0.25">
      <c r="A30" s="38"/>
      <c r="C30" s="25"/>
      <c r="D30" s="25"/>
    </row>
    <row r="31" spans="1:8" x14ac:dyDescent="0.25">
      <c r="A31" s="38"/>
      <c r="C31" s="25"/>
      <c r="D31" s="25"/>
    </row>
    <row r="32" spans="1:8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38"/>
      <c r="C36" s="25"/>
      <c r="D36" s="25"/>
    </row>
    <row r="37" spans="1:4" x14ac:dyDescent="0.25">
      <c r="A37" s="38"/>
      <c r="C37" s="25"/>
      <c r="D37" s="25"/>
    </row>
    <row r="38" spans="1:4" x14ac:dyDescent="0.25">
      <c r="A38" s="38"/>
      <c r="C38" s="25"/>
      <c r="D38" s="25"/>
    </row>
    <row r="39" spans="1:4" x14ac:dyDescent="0.25">
      <c r="A39" s="38"/>
      <c r="C39" s="25"/>
      <c r="D39" s="25"/>
    </row>
    <row r="40" spans="1:4" x14ac:dyDescent="0.25">
      <c r="A40" s="38"/>
      <c r="C40" s="25"/>
      <c r="D40" s="25"/>
    </row>
    <row r="41" spans="1:4" x14ac:dyDescent="0.25">
      <c r="A41" s="38"/>
      <c r="C41" s="25"/>
      <c r="D41" s="25"/>
    </row>
    <row r="42" spans="1:4" x14ac:dyDescent="0.25">
      <c r="A42" s="38"/>
      <c r="C42" s="25"/>
      <c r="D42" s="25"/>
    </row>
    <row r="43" spans="1:4" x14ac:dyDescent="0.25">
      <c r="A43" s="38"/>
      <c r="C43" s="25"/>
      <c r="D43" s="25"/>
    </row>
    <row r="44" spans="1:4" x14ac:dyDescent="0.25">
      <c r="A44" s="38"/>
      <c r="C44" s="25"/>
      <c r="D44" s="25"/>
    </row>
    <row r="45" spans="1:4" x14ac:dyDescent="0.25">
      <c r="A45" s="38"/>
      <c r="C45" s="25"/>
      <c r="D45" s="25"/>
    </row>
    <row r="46" spans="1:4" x14ac:dyDescent="0.25">
      <c r="A46" s="38"/>
      <c r="C46" s="25"/>
      <c r="D46" s="25"/>
    </row>
    <row r="47" spans="1:4" x14ac:dyDescent="0.25">
      <c r="A47" s="38"/>
      <c r="C47" s="25"/>
      <c r="D47" s="25"/>
    </row>
    <row r="48" spans="1:4" x14ac:dyDescent="0.25">
      <c r="A48" s="38"/>
      <c r="C48" s="25"/>
      <c r="D48" s="25"/>
    </row>
    <row r="49" spans="1:4" x14ac:dyDescent="0.25">
      <c r="A49" s="38"/>
      <c r="C49" s="25"/>
      <c r="D49" s="25"/>
    </row>
    <row r="50" spans="1:4" x14ac:dyDescent="0.25">
      <c r="A50" s="38"/>
      <c r="C50" s="25"/>
      <c r="D50" s="25"/>
    </row>
    <row r="51" spans="1:4" x14ac:dyDescent="0.25">
      <c r="A51" s="38"/>
      <c r="C51" s="25"/>
      <c r="D51" s="25"/>
    </row>
    <row r="52" spans="1:4" x14ac:dyDescent="0.25">
      <c r="A52" s="38"/>
      <c r="C52" s="25"/>
      <c r="D52" s="25"/>
    </row>
    <row r="53" spans="1:4" x14ac:dyDescent="0.25">
      <c r="A53" s="38"/>
      <c r="C53" s="25"/>
      <c r="D53" s="25"/>
    </row>
    <row r="54" spans="1:4" x14ac:dyDescent="0.25">
      <c r="A54" s="38"/>
      <c r="C54" s="25"/>
      <c r="D54" s="25"/>
    </row>
    <row r="55" spans="1:4" x14ac:dyDescent="0.25">
      <c r="A55" s="38"/>
      <c r="C55" s="25"/>
      <c r="D55" s="25"/>
    </row>
    <row r="56" spans="1:4" x14ac:dyDescent="0.25">
      <c r="A56" s="38"/>
      <c r="C56" s="25"/>
      <c r="D56" s="25"/>
    </row>
    <row r="57" spans="1:4" x14ac:dyDescent="0.25">
      <c r="A57" s="38"/>
      <c r="C57" s="25"/>
      <c r="D57" s="25"/>
    </row>
    <row r="58" spans="1:4" x14ac:dyDescent="0.25">
      <c r="A58" s="38"/>
      <c r="C58" s="25"/>
      <c r="D58" s="25"/>
    </row>
    <row r="59" spans="1:4" x14ac:dyDescent="0.25">
      <c r="A59" s="38"/>
      <c r="C59" s="25"/>
      <c r="D59" s="25"/>
    </row>
    <row r="60" spans="1:4" x14ac:dyDescent="0.25">
      <c r="A60" s="38"/>
      <c r="C60" s="25"/>
      <c r="D60" s="25"/>
    </row>
    <row r="61" spans="1:4" x14ac:dyDescent="0.25">
      <c r="A61" s="38"/>
      <c r="C61" s="25"/>
      <c r="D61" s="25"/>
    </row>
    <row r="62" spans="1:4" x14ac:dyDescent="0.25">
      <c r="A62" s="38"/>
      <c r="C62" s="25"/>
      <c r="D62" s="25"/>
    </row>
    <row r="63" spans="1:4" x14ac:dyDescent="0.25">
      <c r="A63" s="38"/>
      <c r="C63" s="25"/>
      <c r="D63" s="25"/>
    </row>
    <row r="64" spans="1:4" x14ac:dyDescent="0.25">
      <c r="A64" s="38"/>
      <c r="C64" s="25"/>
      <c r="D64" s="25"/>
    </row>
    <row r="65" spans="1:4" x14ac:dyDescent="0.25">
      <c r="A65" s="38"/>
      <c r="C65" s="25"/>
      <c r="D65" s="25"/>
    </row>
    <row r="66" spans="1:4" x14ac:dyDescent="0.25">
      <c r="A66" s="38"/>
      <c r="C66" s="25"/>
      <c r="D66" s="25"/>
    </row>
    <row r="67" spans="1:4" x14ac:dyDescent="0.25">
      <c r="A67" s="38"/>
      <c r="C67" s="25"/>
      <c r="D67" s="25"/>
    </row>
    <row r="68" spans="1:4" x14ac:dyDescent="0.25">
      <c r="A68" s="38"/>
      <c r="C68" s="25"/>
      <c r="D68" s="25"/>
    </row>
    <row r="69" spans="1:4" x14ac:dyDescent="0.25">
      <c r="A69" s="38"/>
      <c r="C69" s="25"/>
      <c r="D69" s="25"/>
    </row>
    <row r="70" spans="1:4" x14ac:dyDescent="0.25">
      <c r="A70" s="38"/>
      <c r="C70" s="25"/>
      <c r="D70" s="25"/>
    </row>
    <row r="71" spans="1:4" x14ac:dyDescent="0.25">
      <c r="A71" s="38"/>
      <c r="C71" s="25"/>
      <c r="D71" s="25"/>
    </row>
    <row r="72" spans="1:4" x14ac:dyDescent="0.25">
      <c r="A72" s="38"/>
      <c r="C72" s="25"/>
      <c r="D72" s="25"/>
    </row>
    <row r="73" spans="1:4" x14ac:dyDescent="0.25">
      <c r="A73" s="38"/>
      <c r="C73" s="25"/>
      <c r="D73" s="25"/>
    </row>
    <row r="74" spans="1:4" x14ac:dyDescent="0.25">
      <c r="A74" s="38"/>
      <c r="C74" s="25"/>
      <c r="D74" s="25"/>
    </row>
    <row r="75" spans="1:4" x14ac:dyDescent="0.25">
      <c r="A75" s="38"/>
      <c r="C75" s="25"/>
      <c r="D75" s="25"/>
    </row>
    <row r="76" spans="1:4" x14ac:dyDescent="0.25">
      <c r="A76" s="38"/>
      <c r="C76" s="25"/>
      <c r="D76" s="25"/>
    </row>
    <row r="77" spans="1:4" x14ac:dyDescent="0.25">
      <c r="A77" s="38"/>
      <c r="C77" s="25"/>
      <c r="D77" s="25"/>
    </row>
    <row r="78" spans="1:4" x14ac:dyDescent="0.25">
      <c r="A78" s="38"/>
      <c r="C78" s="25"/>
      <c r="D78" s="25"/>
    </row>
    <row r="79" spans="1:4" x14ac:dyDescent="0.25">
      <c r="A79" s="38"/>
      <c r="C79" s="25"/>
      <c r="D79" s="25"/>
    </row>
    <row r="80" spans="1:4" x14ac:dyDescent="0.25">
      <c r="A80" s="38"/>
      <c r="C80" s="25"/>
      <c r="D80" s="25"/>
    </row>
    <row r="81" spans="1:4" x14ac:dyDescent="0.25">
      <c r="A81" s="38"/>
      <c r="C81" s="25"/>
      <c r="D81" s="25"/>
    </row>
    <row r="82" spans="1:4" x14ac:dyDescent="0.25">
      <c r="A82" s="38"/>
      <c r="C82" s="25"/>
      <c r="D82" s="25"/>
    </row>
    <row r="83" spans="1:4" x14ac:dyDescent="0.25">
      <c r="A83" s="38"/>
      <c r="C83" s="25"/>
      <c r="D83" s="25"/>
    </row>
    <row r="84" spans="1:4" x14ac:dyDescent="0.25">
      <c r="A84" s="38"/>
      <c r="C84" s="25"/>
      <c r="D84" s="25"/>
    </row>
    <row r="85" spans="1:4" x14ac:dyDescent="0.25">
      <c r="A85" s="38"/>
      <c r="C85" s="25"/>
      <c r="D85" s="25"/>
    </row>
    <row r="86" spans="1:4" x14ac:dyDescent="0.25">
      <c r="A86" s="38"/>
      <c r="C86" s="25"/>
      <c r="D86" s="25"/>
    </row>
    <row r="87" spans="1:4" x14ac:dyDescent="0.25">
      <c r="A87" s="38"/>
      <c r="C87" s="25"/>
      <c r="D87" s="25"/>
    </row>
    <row r="88" spans="1:4" x14ac:dyDescent="0.25">
      <c r="A88" s="38"/>
      <c r="C88" s="25"/>
      <c r="D88" s="25"/>
    </row>
    <row r="89" spans="1:4" x14ac:dyDescent="0.25">
      <c r="A89" s="38"/>
      <c r="C89" s="25"/>
      <c r="D89" s="25"/>
    </row>
    <row r="90" spans="1:4" x14ac:dyDescent="0.25">
      <c r="A90" s="38"/>
      <c r="C90" s="25"/>
      <c r="D90" s="25"/>
    </row>
    <row r="91" spans="1:4" x14ac:dyDescent="0.25">
      <c r="A91" s="38"/>
      <c r="C91" s="25"/>
      <c r="D91" s="25"/>
    </row>
    <row r="92" spans="1:4" x14ac:dyDescent="0.25">
      <c r="A92" s="38"/>
      <c r="C92" s="25"/>
      <c r="D92" s="25"/>
    </row>
    <row r="93" spans="1:4" x14ac:dyDescent="0.25">
      <c r="A93" s="38"/>
      <c r="C93" s="25"/>
      <c r="D93" s="25"/>
    </row>
    <row r="94" spans="1:4" x14ac:dyDescent="0.25">
      <c r="A94" s="38"/>
      <c r="C94" s="25"/>
      <c r="D94" s="25"/>
    </row>
    <row r="95" spans="1:4" x14ac:dyDescent="0.25">
      <c r="A95" s="38"/>
      <c r="C95" s="25"/>
      <c r="D95" s="25"/>
    </row>
    <row r="96" spans="1:4" x14ac:dyDescent="0.25">
      <c r="A96" s="38"/>
      <c r="C96" s="25"/>
      <c r="D96" s="25"/>
    </row>
    <row r="97" spans="1:4" x14ac:dyDescent="0.25">
      <c r="A97" s="38"/>
      <c r="C97" s="25"/>
      <c r="D97" s="25"/>
    </row>
    <row r="98" spans="1:4" x14ac:dyDescent="0.25">
      <c r="A98" s="38"/>
      <c r="C98" s="25"/>
      <c r="D98" s="25"/>
    </row>
    <row r="99" spans="1:4" x14ac:dyDescent="0.25">
      <c r="A99" s="38"/>
      <c r="C99" s="25"/>
      <c r="D99" s="25"/>
    </row>
    <row r="100" spans="1:4" x14ac:dyDescent="0.25">
      <c r="A100" s="38"/>
      <c r="C100" s="25"/>
      <c r="D100" s="25"/>
    </row>
    <row r="101" spans="1:4" x14ac:dyDescent="0.25">
      <c r="A101" s="38"/>
      <c r="C101" s="25"/>
      <c r="D101" s="25"/>
    </row>
    <row r="102" spans="1:4" x14ac:dyDescent="0.25">
      <c r="A102" s="38"/>
      <c r="C102" s="25"/>
      <c r="D102" s="25"/>
    </row>
    <row r="103" spans="1:4" x14ac:dyDescent="0.25">
      <c r="A103" s="38"/>
      <c r="C103" s="25"/>
      <c r="D103" s="25"/>
    </row>
    <row r="104" spans="1:4" x14ac:dyDescent="0.25">
      <c r="A104" s="38"/>
      <c r="C104" s="25"/>
      <c r="D104" s="25"/>
    </row>
    <row r="105" spans="1:4" x14ac:dyDescent="0.25">
      <c r="A105" s="38"/>
      <c r="C105" s="25"/>
      <c r="D105" s="25"/>
    </row>
    <row r="106" spans="1:4" x14ac:dyDescent="0.25">
      <c r="C106" s="25"/>
      <c r="D106" s="25"/>
    </row>
    <row r="107" spans="1:4" x14ac:dyDescent="0.25"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6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6.7109375" style="2" customWidth="1"/>
    <col min="2" max="2" width="8.7109375" style="2" customWidth="1"/>
    <col min="3" max="8" width="14.140625" style="2" customWidth="1"/>
    <col min="9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98" t="str">
        <f>Índice!AM22</f>
        <v>Gráfico 35 - Participação de matérias-primas para a produção de biodiesel em 2019</v>
      </c>
      <c r="D8" s="98"/>
    </row>
    <row r="9" spans="1:130" x14ac:dyDescent="0.25">
      <c r="A9" s="106" t="s">
        <v>170</v>
      </c>
      <c r="C9" s="99"/>
      <c r="D9" s="33"/>
      <c r="E9" s="33"/>
    </row>
    <row r="10" spans="1:130" x14ac:dyDescent="0.25">
      <c r="B10" s="4"/>
      <c r="C10" s="52" t="s">
        <v>3</v>
      </c>
    </row>
    <row r="11" spans="1:130" x14ac:dyDescent="0.25">
      <c r="A11" s="69" t="s">
        <v>162</v>
      </c>
      <c r="B11" s="6"/>
      <c r="C11" s="107">
        <v>0.67804532132119866</v>
      </c>
      <c r="D11" s="102"/>
      <c r="E11" s="102"/>
      <c r="G11" s="67"/>
      <c r="J11" s="67"/>
    </row>
    <row r="12" spans="1:130" x14ac:dyDescent="0.25">
      <c r="A12" s="69" t="s">
        <v>163</v>
      </c>
      <c r="B12" s="6"/>
      <c r="C12" s="107">
        <v>0.11427417929789456</v>
      </c>
      <c r="D12" s="102"/>
      <c r="E12" s="102"/>
      <c r="G12" s="67"/>
      <c r="J12" s="67"/>
    </row>
    <row r="13" spans="1:130" x14ac:dyDescent="0.25">
      <c r="A13" s="69" t="s">
        <v>164</v>
      </c>
      <c r="B13" s="6"/>
      <c r="C13" s="107">
        <v>0.11416212452931701</v>
      </c>
      <c r="D13" s="102"/>
      <c r="E13" s="102"/>
      <c r="G13" s="67"/>
      <c r="J13" s="67"/>
    </row>
    <row r="14" spans="1:130" x14ac:dyDescent="0.25">
      <c r="A14" s="69" t="s">
        <v>165</v>
      </c>
      <c r="B14" s="6"/>
      <c r="C14" s="107">
        <v>1.9432627657428991E-2</v>
      </c>
      <c r="D14" s="102"/>
      <c r="E14" s="102"/>
      <c r="G14" s="67"/>
      <c r="J14" s="67"/>
    </row>
    <row r="15" spans="1:130" x14ac:dyDescent="0.25">
      <c r="A15" s="69" t="s">
        <v>166</v>
      </c>
      <c r="B15" s="6"/>
      <c r="C15" s="107">
        <v>1.5596096592872978E-2</v>
      </c>
      <c r="D15" s="102"/>
      <c r="E15" s="102"/>
      <c r="G15" s="67"/>
    </row>
    <row r="16" spans="1:130" x14ac:dyDescent="0.25">
      <c r="A16" s="69" t="s">
        <v>167</v>
      </c>
      <c r="B16" s="6"/>
      <c r="C16" s="107">
        <v>2.0172518295989605E-2</v>
      </c>
      <c r="D16" s="102"/>
      <c r="E16" s="102"/>
    </row>
    <row r="17" spans="1:10" x14ac:dyDescent="0.25">
      <c r="A17" s="69" t="s">
        <v>168</v>
      </c>
      <c r="B17" s="6"/>
      <c r="C17" s="107">
        <v>1.0920866575026075E-2</v>
      </c>
      <c r="D17" s="102"/>
      <c r="E17" s="102"/>
    </row>
    <row r="18" spans="1:10" x14ac:dyDescent="0.25">
      <c r="A18" s="69" t="s">
        <v>169</v>
      </c>
      <c r="B18" s="6"/>
      <c r="C18" s="107">
        <v>5.6760919160117832E-3</v>
      </c>
      <c r="D18" s="102"/>
      <c r="E18" s="102"/>
    </row>
    <row r="19" spans="1:10" x14ac:dyDescent="0.25">
      <c r="A19" s="69"/>
      <c r="B19" s="6"/>
      <c r="C19" s="102"/>
      <c r="D19" s="102"/>
      <c r="E19" s="102"/>
      <c r="F19" s="25"/>
      <c r="J19" s="67"/>
    </row>
    <row r="20" spans="1:10" x14ac:dyDescent="0.25">
      <c r="A20" s="69"/>
      <c r="B20" s="141" t="s">
        <v>263</v>
      </c>
      <c r="C20" s="102"/>
      <c r="D20" s="102"/>
      <c r="E20" s="102"/>
      <c r="F20" s="25"/>
      <c r="J20" s="67"/>
    </row>
    <row r="21" spans="1:10" x14ac:dyDescent="0.25">
      <c r="A21" s="69"/>
      <c r="B21" s="141" t="s">
        <v>290</v>
      </c>
      <c r="C21" s="102"/>
      <c r="D21" s="102"/>
      <c r="E21" s="102"/>
    </row>
    <row r="22" spans="1:10" x14ac:dyDescent="0.25">
      <c r="A22" s="69"/>
      <c r="C22" s="102"/>
      <c r="D22" s="102"/>
      <c r="E22" s="102"/>
    </row>
    <row r="23" spans="1:10" x14ac:dyDescent="0.25">
      <c r="A23" s="38"/>
      <c r="C23" s="25"/>
      <c r="D23" s="25"/>
    </row>
    <row r="24" spans="1:10" x14ac:dyDescent="0.25">
      <c r="A24" s="38"/>
      <c r="C24" s="25"/>
      <c r="D24" s="25"/>
    </row>
    <row r="25" spans="1:10" x14ac:dyDescent="0.25">
      <c r="A25" s="38"/>
      <c r="C25" s="25"/>
      <c r="D25" s="25"/>
    </row>
    <row r="26" spans="1:10" x14ac:dyDescent="0.25">
      <c r="A26" s="38"/>
      <c r="C26" s="25"/>
      <c r="D26" s="25"/>
    </row>
    <row r="27" spans="1:10" x14ac:dyDescent="0.25">
      <c r="A27" s="38"/>
      <c r="C27" s="25"/>
      <c r="D27" s="25"/>
    </row>
    <row r="28" spans="1:10" x14ac:dyDescent="0.25">
      <c r="A28" s="38"/>
      <c r="C28" s="25"/>
      <c r="D28" s="25"/>
    </row>
    <row r="29" spans="1:10" x14ac:dyDescent="0.25">
      <c r="A29" s="38"/>
      <c r="C29" s="25"/>
      <c r="D29" s="25"/>
    </row>
    <row r="30" spans="1:10" x14ac:dyDescent="0.25">
      <c r="A30" s="38"/>
      <c r="C30" s="25"/>
      <c r="D30" s="25"/>
    </row>
    <row r="31" spans="1:10" x14ac:dyDescent="0.25">
      <c r="A31" s="38"/>
      <c r="C31" s="25"/>
      <c r="D31" s="25"/>
    </row>
    <row r="32" spans="1:10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38"/>
      <c r="C36" s="25"/>
      <c r="D36" s="25"/>
    </row>
    <row r="37" spans="1:4" x14ac:dyDescent="0.25">
      <c r="A37" s="38"/>
      <c r="C37" s="25"/>
      <c r="D37" s="25"/>
    </row>
    <row r="38" spans="1:4" x14ac:dyDescent="0.25">
      <c r="A38" s="38"/>
      <c r="C38" s="25"/>
      <c r="D38" s="25"/>
    </row>
    <row r="39" spans="1:4" x14ac:dyDescent="0.25">
      <c r="A39" s="38"/>
      <c r="C39" s="25"/>
      <c r="D39" s="25"/>
    </row>
    <row r="40" spans="1:4" x14ac:dyDescent="0.25">
      <c r="A40" s="38"/>
      <c r="C40" s="25"/>
      <c r="D40" s="25"/>
    </row>
    <row r="41" spans="1:4" x14ac:dyDescent="0.25">
      <c r="A41" s="38"/>
      <c r="C41" s="25"/>
      <c r="D41" s="25"/>
    </row>
    <row r="42" spans="1:4" x14ac:dyDescent="0.25">
      <c r="A42" s="38"/>
      <c r="C42" s="25"/>
      <c r="D42" s="25"/>
    </row>
    <row r="43" spans="1:4" x14ac:dyDescent="0.25">
      <c r="A43" s="38"/>
      <c r="C43" s="25"/>
      <c r="D43" s="25"/>
    </row>
    <row r="44" spans="1:4" x14ac:dyDescent="0.25">
      <c r="A44" s="38"/>
      <c r="C44" s="25"/>
      <c r="D44" s="25"/>
    </row>
    <row r="45" spans="1:4" x14ac:dyDescent="0.25">
      <c r="A45" s="38"/>
      <c r="C45" s="25"/>
      <c r="D45" s="25"/>
    </row>
    <row r="46" spans="1:4" x14ac:dyDescent="0.25">
      <c r="A46" s="38"/>
      <c r="C46" s="25"/>
      <c r="D46" s="25"/>
    </row>
    <row r="47" spans="1:4" x14ac:dyDescent="0.25">
      <c r="A47" s="38"/>
      <c r="C47" s="25"/>
      <c r="D47" s="25"/>
    </row>
    <row r="48" spans="1:4" x14ac:dyDescent="0.25">
      <c r="A48" s="38"/>
      <c r="C48" s="25"/>
      <c r="D48" s="25"/>
    </row>
    <row r="49" spans="1:4" x14ac:dyDescent="0.25">
      <c r="A49" s="38"/>
      <c r="C49" s="25"/>
      <c r="D49" s="25"/>
    </row>
    <row r="50" spans="1:4" x14ac:dyDescent="0.25">
      <c r="A50" s="38"/>
      <c r="C50" s="25"/>
      <c r="D50" s="25"/>
    </row>
    <row r="51" spans="1:4" x14ac:dyDescent="0.25">
      <c r="A51" s="38"/>
      <c r="C51" s="25"/>
      <c r="D51" s="25"/>
    </row>
    <row r="52" spans="1:4" x14ac:dyDescent="0.25">
      <c r="A52" s="38"/>
      <c r="C52" s="25"/>
      <c r="D52" s="25"/>
    </row>
    <row r="53" spans="1:4" x14ac:dyDescent="0.25">
      <c r="A53" s="38"/>
      <c r="C53" s="25"/>
      <c r="D53" s="25"/>
    </row>
    <row r="54" spans="1:4" x14ac:dyDescent="0.25">
      <c r="A54" s="38"/>
      <c r="C54" s="25"/>
      <c r="D54" s="25"/>
    </row>
    <row r="55" spans="1:4" x14ac:dyDescent="0.25">
      <c r="A55" s="38"/>
      <c r="C55" s="25"/>
      <c r="D55" s="25"/>
    </row>
    <row r="56" spans="1:4" x14ac:dyDescent="0.25">
      <c r="A56" s="38"/>
      <c r="C56" s="25"/>
      <c r="D56" s="25"/>
    </row>
    <row r="57" spans="1:4" x14ac:dyDescent="0.25">
      <c r="A57" s="38"/>
      <c r="C57" s="25"/>
      <c r="D57" s="25"/>
    </row>
    <row r="58" spans="1:4" x14ac:dyDescent="0.25">
      <c r="A58" s="38"/>
      <c r="C58" s="25"/>
      <c r="D58" s="25"/>
    </row>
    <row r="59" spans="1:4" x14ac:dyDescent="0.25">
      <c r="A59" s="38"/>
      <c r="C59" s="25"/>
      <c r="D59" s="25"/>
    </row>
    <row r="60" spans="1:4" x14ac:dyDescent="0.25">
      <c r="A60" s="38"/>
      <c r="C60" s="25"/>
      <c r="D60" s="25"/>
    </row>
    <row r="61" spans="1:4" x14ac:dyDescent="0.25">
      <c r="A61" s="38"/>
      <c r="C61" s="25"/>
      <c r="D61" s="25"/>
    </row>
    <row r="62" spans="1:4" x14ac:dyDescent="0.25">
      <c r="A62" s="38"/>
      <c r="C62" s="25"/>
      <c r="D62" s="25"/>
    </row>
    <row r="63" spans="1:4" x14ac:dyDescent="0.25">
      <c r="A63" s="38"/>
      <c r="C63" s="25"/>
      <c r="D63" s="25"/>
    </row>
    <row r="64" spans="1:4" x14ac:dyDescent="0.25">
      <c r="A64" s="38"/>
      <c r="C64" s="25"/>
      <c r="D64" s="25"/>
    </row>
    <row r="65" spans="1:4" x14ac:dyDescent="0.25">
      <c r="A65" s="38"/>
      <c r="C65" s="25"/>
      <c r="D65" s="25"/>
    </row>
    <row r="66" spans="1:4" x14ac:dyDescent="0.25">
      <c r="A66" s="38"/>
      <c r="C66" s="25"/>
      <c r="D66" s="25"/>
    </row>
    <row r="67" spans="1:4" x14ac:dyDescent="0.25">
      <c r="A67" s="38"/>
      <c r="C67" s="25"/>
      <c r="D67" s="25"/>
    </row>
    <row r="68" spans="1:4" x14ac:dyDescent="0.25">
      <c r="A68" s="38"/>
      <c r="C68" s="25"/>
      <c r="D68" s="25"/>
    </row>
    <row r="69" spans="1:4" x14ac:dyDescent="0.25">
      <c r="A69" s="38"/>
      <c r="C69" s="25"/>
      <c r="D69" s="25"/>
    </row>
    <row r="70" spans="1:4" x14ac:dyDescent="0.25">
      <c r="A70" s="38"/>
      <c r="C70" s="25"/>
      <c r="D70" s="25"/>
    </row>
    <row r="71" spans="1:4" x14ac:dyDescent="0.25">
      <c r="A71" s="38"/>
      <c r="C71" s="25"/>
      <c r="D71" s="25"/>
    </row>
    <row r="72" spans="1:4" x14ac:dyDescent="0.25">
      <c r="A72" s="38"/>
      <c r="C72" s="25"/>
      <c r="D72" s="25"/>
    </row>
    <row r="73" spans="1:4" x14ac:dyDescent="0.25">
      <c r="A73" s="38"/>
      <c r="C73" s="25"/>
      <c r="D73" s="25"/>
    </row>
    <row r="74" spans="1:4" x14ac:dyDescent="0.25">
      <c r="A74" s="38"/>
      <c r="C74" s="25"/>
      <c r="D74" s="25"/>
    </row>
    <row r="75" spans="1:4" x14ac:dyDescent="0.25">
      <c r="A75" s="38"/>
      <c r="C75" s="25"/>
      <c r="D75" s="25"/>
    </row>
    <row r="76" spans="1:4" x14ac:dyDescent="0.25">
      <c r="A76" s="38"/>
      <c r="C76" s="25"/>
      <c r="D76" s="25"/>
    </row>
    <row r="77" spans="1:4" x14ac:dyDescent="0.25">
      <c r="A77" s="38"/>
      <c r="C77" s="25"/>
      <c r="D77" s="25"/>
    </row>
    <row r="78" spans="1:4" x14ac:dyDescent="0.25">
      <c r="A78" s="38"/>
      <c r="C78" s="25"/>
      <c r="D78" s="25"/>
    </row>
    <row r="79" spans="1:4" x14ac:dyDescent="0.25">
      <c r="A79" s="38"/>
      <c r="C79" s="25"/>
      <c r="D79" s="25"/>
    </row>
    <row r="80" spans="1:4" x14ac:dyDescent="0.25">
      <c r="A80" s="38"/>
      <c r="C80" s="25"/>
      <c r="D80" s="25"/>
    </row>
    <row r="81" spans="1:4" x14ac:dyDescent="0.25">
      <c r="A81" s="38"/>
      <c r="C81" s="25"/>
      <c r="D81" s="25"/>
    </row>
    <row r="82" spans="1:4" x14ac:dyDescent="0.25">
      <c r="A82" s="38"/>
      <c r="C82" s="25"/>
      <c r="D82" s="25"/>
    </row>
    <row r="83" spans="1:4" x14ac:dyDescent="0.25">
      <c r="A83" s="38"/>
      <c r="C83" s="25"/>
      <c r="D83" s="25"/>
    </row>
    <row r="84" spans="1:4" x14ac:dyDescent="0.25">
      <c r="A84" s="38"/>
      <c r="C84" s="25"/>
      <c r="D84" s="25"/>
    </row>
    <row r="85" spans="1:4" x14ac:dyDescent="0.25">
      <c r="A85" s="38"/>
      <c r="C85" s="25"/>
      <c r="D85" s="25"/>
    </row>
    <row r="86" spans="1:4" x14ac:dyDescent="0.25">
      <c r="A86" s="38"/>
      <c r="C86" s="25"/>
      <c r="D86" s="25"/>
    </row>
    <row r="87" spans="1:4" x14ac:dyDescent="0.25">
      <c r="A87" s="38"/>
      <c r="C87" s="25"/>
      <c r="D87" s="25"/>
    </row>
    <row r="88" spans="1:4" x14ac:dyDescent="0.25">
      <c r="A88" s="38"/>
      <c r="C88" s="25"/>
      <c r="D88" s="25"/>
    </row>
    <row r="89" spans="1:4" x14ac:dyDescent="0.25">
      <c r="A89" s="38"/>
      <c r="C89" s="25"/>
      <c r="D89" s="25"/>
    </row>
    <row r="90" spans="1:4" x14ac:dyDescent="0.25">
      <c r="A90" s="38"/>
      <c r="C90" s="25"/>
      <c r="D90" s="25"/>
    </row>
    <row r="91" spans="1:4" x14ac:dyDescent="0.25">
      <c r="A91" s="38"/>
      <c r="C91" s="25"/>
      <c r="D91" s="25"/>
    </row>
    <row r="92" spans="1:4" x14ac:dyDescent="0.25">
      <c r="A92" s="38"/>
      <c r="C92" s="25"/>
      <c r="D92" s="25"/>
    </row>
    <row r="93" spans="1:4" x14ac:dyDescent="0.25">
      <c r="A93" s="38"/>
      <c r="C93" s="25"/>
      <c r="D93" s="25"/>
    </row>
    <row r="94" spans="1:4" x14ac:dyDescent="0.25">
      <c r="A94" s="38"/>
      <c r="C94" s="25"/>
      <c r="D94" s="25"/>
    </row>
    <row r="95" spans="1:4" x14ac:dyDescent="0.25">
      <c r="A95" s="38"/>
      <c r="C95" s="25"/>
      <c r="D95" s="25"/>
    </row>
    <row r="96" spans="1:4" x14ac:dyDescent="0.25">
      <c r="A96" s="38"/>
      <c r="C96" s="25"/>
      <c r="D96" s="25"/>
    </row>
    <row r="97" spans="1:4" x14ac:dyDescent="0.25">
      <c r="A97" s="38"/>
      <c r="C97" s="25"/>
      <c r="D97" s="25"/>
    </row>
    <row r="98" spans="1:4" x14ac:dyDescent="0.25">
      <c r="A98" s="38"/>
      <c r="C98" s="25"/>
      <c r="D98" s="25"/>
    </row>
    <row r="99" spans="1:4" x14ac:dyDescent="0.25">
      <c r="A99" s="38"/>
      <c r="C99" s="25"/>
      <c r="D99" s="25"/>
    </row>
    <row r="100" spans="1:4" x14ac:dyDescent="0.25">
      <c r="A100" s="38"/>
      <c r="C100" s="25"/>
      <c r="D100" s="25"/>
    </row>
    <row r="101" spans="1:4" x14ac:dyDescent="0.25">
      <c r="A101" s="38"/>
      <c r="C101" s="25"/>
      <c r="D101" s="25"/>
    </row>
    <row r="102" spans="1:4" x14ac:dyDescent="0.25">
      <c r="A102" s="38"/>
      <c r="C102" s="25"/>
      <c r="D102" s="25"/>
    </row>
    <row r="103" spans="1:4" x14ac:dyDescent="0.25">
      <c r="A103" s="38"/>
      <c r="C103" s="25"/>
      <c r="D103" s="25"/>
    </row>
    <row r="104" spans="1:4" x14ac:dyDescent="0.25">
      <c r="A104" s="38"/>
      <c r="C104" s="25"/>
      <c r="D104" s="25"/>
    </row>
    <row r="105" spans="1:4" x14ac:dyDescent="0.25">
      <c r="A105" s="38"/>
      <c r="C105" s="25"/>
      <c r="D105" s="25"/>
    </row>
    <row r="106" spans="1:4" x14ac:dyDescent="0.25">
      <c r="A106" s="38"/>
      <c r="C106" s="25"/>
      <c r="D106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8" width="14.140625" style="2" customWidth="1"/>
    <col min="9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62" t="str">
        <f>Índice!AM26</f>
        <v>Gráfico 36 - Mercado de óleo de soja</v>
      </c>
      <c r="D8" s="98"/>
    </row>
    <row r="9" spans="1:130" x14ac:dyDescent="0.25">
      <c r="C9" s="49"/>
    </row>
    <row r="10" spans="1:130" ht="30" x14ac:dyDescent="0.25">
      <c r="A10" s="4" t="s">
        <v>0</v>
      </c>
      <c r="C10" s="32" t="s">
        <v>56</v>
      </c>
      <c r="D10" s="32" t="s">
        <v>172</v>
      </c>
      <c r="E10" s="100" t="s">
        <v>57</v>
      </c>
      <c r="F10" s="100" t="s">
        <v>171</v>
      </c>
    </row>
    <row r="11" spans="1:130" x14ac:dyDescent="0.25">
      <c r="B11" s="4"/>
      <c r="C11" s="52" t="s">
        <v>173</v>
      </c>
      <c r="D11" s="52"/>
      <c r="E11" s="52"/>
      <c r="F11" s="52"/>
    </row>
    <row r="12" spans="1:130" x14ac:dyDescent="0.25">
      <c r="A12" s="69">
        <v>2008</v>
      </c>
      <c r="B12" s="6"/>
      <c r="C12" s="108">
        <v>6.2670000000000003</v>
      </c>
      <c r="D12" s="25">
        <v>2.222</v>
      </c>
      <c r="E12" s="109">
        <v>4.1020000000000003</v>
      </c>
      <c r="F12" s="25">
        <v>0.79100000000000004</v>
      </c>
      <c r="G12" s="67"/>
      <c r="J12" s="67"/>
    </row>
    <row r="13" spans="1:130" x14ac:dyDescent="0.25">
      <c r="A13" s="69">
        <v>2009</v>
      </c>
      <c r="B13" s="6"/>
      <c r="C13" s="108">
        <v>5.2960000000000003</v>
      </c>
      <c r="D13" s="25">
        <v>1.5169999999999999</v>
      </c>
      <c r="E13" s="109">
        <v>4.4539999999999997</v>
      </c>
      <c r="F13" s="25">
        <v>1.145</v>
      </c>
      <c r="G13" s="67"/>
      <c r="J13" s="67"/>
    </row>
    <row r="14" spans="1:130" x14ac:dyDescent="0.25">
      <c r="A14" s="69">
        <v>2010</v>
      </c>
      <c r="B14" s="6"/>
      <c r="C14" s="108">
        <v>6.9279999999999999</v>
      </c>
      <c r="D14" s="25">
        <v>1.49</v>
      </c>
      <c r="E14" s="109">
        <v>5.4039999999999999</v>
      </c>
      <c r="F14" s="25">
        <v>1.829</v>
      </c>
      <c r="G14" s="67"/>
      <c r="J14" s="67"/>
    </row>
    <row r="15" spans="1:130" x14ac:dyDescent="0.25">
      <c r="A15" s="69">
        <v>2011</v>
      </c>
      <c r="B15" s="6"/>
      <c r="C15" s="108">
        <v>7.34</v>
      </c>
      <c r="D15" s="25">
        <v>1.782</v>
      </c>
      <c r="E15" s="109">
        <v>5.5279999999999996</v>
      </c>
      <c r="F15" s="25">
        <v>1.982</v>
      </c>
      <c r="G15" s="67"/>
      <c r="J15" s="67"/>
    </row>
    <row r="16" spans="1:130" x14ac:dyDescent="0.25">
      <c r="A16" s="69">
        <v>2012</v>
      </c>
      <c r="B16" s="6"/>
      <c r="C16" s="108">
        <v>7.0129999999999999</v>
      </c>
      <c r="D16" s="25">
        <v>1.764</v>
      </c>
      <c r="E16" s="109">
        <v>5.3280000000000003</v>
      </c>
      <c r="F16" s="25">
        <v>1.881</v>
      </c>
      <c r="G16" s="67"/>
    </row>
    <row r="17" spans="1:10" x14ac:dyDescent="0.25">
      <c r="A17" s="69">
        <v>2013</v>
      </c>
      <c r="B17" s="6"/>
      <c r="C17" s="25">
        <v>7.0750000000000002</v>
      </c>
      <c r="D17" s="25">
        <v>1.383</v>
      </c>
      <c r="E17" s="109">
        <v>5.7229999999999999</v>
      </c>
      <c r="F17" s="25">
        <v>1.968</v>
      </c>
    </row>
    <row r="18" spans="1:10" x14ac:dyDescent="0.25">
      <c r="A18" s="69">
        <v>2014</v>
      </c>
      <c r="B18" s="6"/>
      <c r="C18" s="25">
        <v>7.4429999999999996</v>
      </c>
      <c r="D18" s="25">
        <v>1.2949999999999999</v>
      </c>
      <c r="E18" s="109">
        <v>6.109</v>
      </c>
      <c r="F18" s="25">
        <v>2.355</v>
      </c>
    </row>
    <row r="19" spans="1:10" x14ac:dyDescent="0.25">
      <c r="A19" s="69">
        <v>2015</v>
      </c>
      <c r="B19" s="6"/>
      <c r="C19" s="25">
        <v>8.0739999999999998</v>
      </c>
      <c r="D19" s="25">
        <v>1.665</v>
      </c>
      <c r="E19" s="109">
        <v>6.5209999999999999</v>
      </c>
      <c r="F19" s="25">
        <v>2.7639999999999998</v>
      </c>
    </row>
    <row r="20" spans="1:10" x14ac:dyDescent="0.25">
      <c r="A20" s="69">
        <v>2016</v>
      </c>
      <c r="B20" s="6"/>
      <c r="C20" s="25">
        <v>7.8849999999999998</v>
      </c>
      <c r="D20" s="25">
        <v>1.2569999999999999</v>
      </c>
      <c r="E20" s="109">
        <v>6.58</v>
      </c>
      <c r="F20" s="25">
        <v>2.649</v>
      </c>
      <c r="J20" s="67"/>
    </row>
    <row r="21" spans="1:10" x14ac:dyDescent="0.25">
      <c r="A21" s="69">
        <v>2017</v>
      </c>
      <c r="B21" s="6"/>
      <c r="C21" s="25">
        <v>8.4329999999999998</v>
      </c>
      <c r="D21" s="25">
        <v>1.34</v>
      </c>
      <c r="E21" s="109">
        <v>7.0940000000000003</v>
      </c>
      <c r="F21" s="25">
        <v>2.8</v>
      </c>
      <c r="J21" s="67"/>
    </row>
    <row r="22" spans="1:10" x14ac:dyDescent="0.25">
      <c r="A22" s="69">
        <v>2018</v>
      </c>
      <c r="B22" s="6"/>
      <c r="C22" s="25">
        <v>8.8330000000000002</v>
      </c>
      <c r="D22" s="25">
        <v>1.4159999999999999</v>
      </c>
      <c r="E22" s="109">
        <v>7.4569999999999999</v>
      </c>
      <c r="F22" s="25">
        <v>3.4060000000000001</v>
      </c>
    </row>
    <row r="23" spans="1:10" x14ac:dyDescent="0.25">
      <c r="A23" s="69">
        <v>2019</v>
      </c>
      <c r="C23" s="25">
        <v>8.7910000000000004</v>
      </c>
      <c r="D23" s="25">
        <v>1.0409999999999999</v>
      </c>
      <c r="E23" s="109">
        <v>7.9089999999999998</v>
      </c>
      <c r="F23" s="25">
        <v>3.68</v>
      </c>
    </row>
    <row r="24" spans="1:10" x14ac:dyDescent="0.25">
      <c r="A24" s="38"/>
      <c r="C24" s="25"/>
      <c r="D24" s="25"/>
    </row>
    <row r="25" spans="1:10" x14ac:dyDescent="0.25">
      <c r="A25" s="38"/>
      <c r="B25" s="141" t="s">
        <v>263</v>
      </c>
      <c r="C25" s="25"/>
      <c r="D25" s="25"/>
    </row>
    <row r="26" spans="1:10" x14ac:dyDescent="0.25">
      <c r="A26" s="38"/>
      <c r="B26" s="141" t="s">
        <v>291</v>
      </c>
      <c r="C26" s="25"/>
      <c r="D26" s="25"/>
    </row>
    <row r="27" spans="1:10" x14ac:dyDescent="0.25">
      <c r="A27" s="38"/>
      <c r="C27" s="25"/>
      <c r="D27" s="25"/>
    </row>
    <row r="28" spans="1:10" x14ac:dyDescent="0.25">
      <c r="A28" s="38"/>
      <c r="C28" s="25"/>
      <c r="D28" s="25"/>
    </row>
    <row r="29" spans="1:10" x14ac:dyDescent="0.25">
      <c r="A29" s="38"/>
      <c r="C29" s="25"/>
      <c r="D29" s="25"/>
    </row>
    <row r="30" spans="1:10" x14ac:dyDescent="0.25">
      <c r="A30" s="38"/>
      <c r="C30" s="25"/>
      <c r="D30" s="25"/>
    </row>
    <row r="31" spans="1:10" x14ac:dyDescent="0.25">
      <c r="A31" s="38"/>
      <c r="C31" s="25"/>
      <c r="D31" s="25"/>
    </row>
    <row r="32" spans="1:10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38"/>
      <c r="C36" s="25"/>
      <c r="D36" s="25"/>
    </row>
    <row r="37" spans="1:4" x14ac:dyDescent="0.25">
      <c r="A37" s="38"/>
      <c r="C37" s="25"/>
      <c r="D37" s="25"/>
    </row>
    <row r="38" spans="1:4" x14ac:dyDescent="0.25">
      <c r="A38" s="38"/>
      <c r="C38" s="25"/>
      <c r="D38" s="25"/>
    </row>
    <row r="39" spans="1:4" x14ac:dyDescent="0.25">
      <c r="A39" s="38"/>
      <c r="C39" s="25"/>
      <c r="D39" s="25"/>
    </row>
    <row r="40" spans="1:4" x14ac:dyDescent="0.25">
      <c r="A40" s="38"/>
      <c r="C40" s="25"/>
      <c r="D40" s="25"/>
    </row>
    <row r="41" spans="1:4" x14ac:dyDescent="0.25">
      <c r="A41" s="38"/>
      <c r="C41" s="25"/>
      <c r="D41" s="25"/>
    </row>
    <row r="42" spans="1:4" x14ac:dyDescent="0.25">
      <c r="A42" s="38"/>
      <c r="C42" s="25"/>
      <c r="D42" s="25"/>
    </row>
    <row r="43" spans="1:4" x14ac:dyDescent="0.25">
      <c r="A43" s="38"/>
      <c r="C43" s="25"/>
      <c r="D43" s="25"/>
    </row>
    <row r="44" spans="1:4" x14ac:dyDescent="0.25">
      <c r="A44" s="38"/>
      <c r="C44" s="25"/>
      <c r="D44" s="25"/>
    </row>
    <row r="45" spans="1:4" x14ac:dyDescent="0.25">
      <c r="A45" s="38"/>
      <c r="C45" s="25"/>
      <c r="D45" s="25"/>
    </row>
    <row r="46" spans="1:4" x14ac:dyDescent="0.25">
      <c r="A46" s="38"/>
      <c r="C46" s="25"/>
      <c r="D46" s="25"/>
    </row>
    <row r="47" spans="1:4" x14ac:dyDescent="0.25">
      <c r="A47" s="38"/>
      <c r="C47" s="25"/>
      <c r="D47" s="25"/>
    </row>
    <row r="48" spans="1:4" x14ac:dyDescent="0.25">
      <c r="A48" s="38"/>
      <c r="C48" s="25"/>
      <c r="D48" s="25"/>
    </row>
    <row r="49" spans="1:4" x14ac:dyDescent="0.25">
      <c r="A49" s="38"/>
      <c r="C49" s="25"/>
      <c r="D49" s="25"/>
    </row>
    <row r="50" spans="1:4" x14ac:dyDescent="0.25">
      <c r="A50" s="38"/>
      <c r="C50" s="25"/>
      <c r="D50" s="25"/>
    </row>
    <row r="51" spans="1:4" x14ac:dyDescent="0.25">
      <c r="A51" s="38"/>
      <c r="C51" s="25"/>
      <c r="D51" s="25"/>
    </row>
    <row r="52" spans="1:4" x14ac:dyDescent="0.25">
      <c r="A52" s="38"/>
      <c r="C52" s="25"/>
      <c r="D52" s="25"/>
    </row>
    <row r="53" spans="1:4" x14ac:dyDescent="0.25">
      <c r="A53" s="38"/>
      <c r="C53" s="25"/>
      <c r="D53" s="25"/>
    </row>
    <row r="54" spans="1:4" x14ac:dyDescent="0.25">
      <c r="A54" s="38"/>
      <c r="C54" s="25"/>
      <c r="D54" s="25"/>
    </row>
    <row r="55" spans="1:4" x14ac:dyDescent="0.25">
      <c r="A55" s="38"/>
      <c r="C55" s="25"/>
      <c r="D55" s="25"/>
    </row>
    <row r="56" spans="1:4" x14ac:dyDescent="0.25">
      <c r="A56" s="38"/>
      <c r="C56" s="25"/>
      <c r="D56" s="25"/>
    </row>
    <row r="57" spans="1:4" x14ac:dyDescent="0.25">
      <c r="A57" s="38"/>
      <c r="C57" s="25"/>
      <c r="D57" s="25"/>
    </row>
    <row r="58" spans="1:4" x14ac:dyDescent="0.25">
      <c r="A58" s="38"/>
      <c r="C58" s="25"/>
      <c r="D58" s="25"/>
    </row>
    <row r="59" spans="1:4" x14ac:dyDescent="0.25">
      <c r="A59" s="38"/>
      <c r="C59" s="25"/>
      <c r="D59" s="25"/>
    </row>
    <row r="60" spans="1:4" x14ac:dyDescent="0.25">
      <c r="A60" s="38"/>
      <c r="C60" s="25"/>
      <c r="D60" s="25"/>
    </row>
    <row r="61" spans="1:4" x14ac:dyDescent="0.25">
      <c r="A61" s="38"/>
      <c r="C61" s="25"/>
      <c r="D61" s="25"/>
    </row>
    <row r="62" spans="1:4" x14ac:dyDescent="0.25">
      <c r="A62" s="38"/>
      <c r="C62" s="25"/>
      <c r="D62" s="25"/>
    </row>
    <row r="63" spans="1:4" x14ac:dyDescent="0.25">
      <c r="A63" s="38"/>
      <c r="C63" s="25"/>
      <c r="D63" s="25"/>
    </row>
    <row r="64" spans="1:4" x14ac:dyDescent="0.25">
      <c r="A64" s="38"/>
      <c r="C64" s="25"/>
      <c r="D64" s="25"/>
    </row>
    <row r="65" spans="1:4" x14ac:dyDescent="0.25">
      <c r="A65" s="38"/>
      <c r="C65" s="25"/>
      <c r="D65" s="25"/>
    </row>
    <row r="66" spans="1:4" x14ac:dyDescent="0.25">
      <c r="A66" s="38"/>
      <c r="C66" s="25"/>
      <c r="D66" s="25"/>
    </row>
    <row r="67" spans="1:4" x14ac:dyDescent="0.25">
      <c r="A67" s="38"/>
      <c r="C67" s="25"/>
      <c r="D67" s="25"/>
    </row>
    <row r="68" spans="1:4" x14ac:dyDescent="0.25">
      <c r="A68" s="38"/>
      <c r="C68" s="25"/>
      <c r="D68" s="25"/>
    </row>
    <row r="69" spans="1:4" x14ac:dyDescent="0.25">
      <c r="A69" s="38"/>
      <c r="C69" s="25"/>
      <c r="D69" s="25"/>
    </row>
    <row r="70" spans="1:4" x14ac:dyDescent="0.25">
      <c r="A70" s="38"/>
      <c r="C70" s="25"/>
      <c r="D70" s="25"/>
    </row>
    <row r="71" spans="1:4" x14ac:dyDescent="0.25">
      <c r="A71" s="38"/>
      <c r="C71" s="25"/>
      <c r="D71" s="25"/>
    </row>
    <row r="72" spans="1:4" x14ac:dyDescent="0.25">
      <c r="A72" s="38"/>
      <c r="C72" s="25"/>
      <c r="D72" s="25"/>
    </row>
    <row r="73" spans="1:4" x14ac:dyDescent="0.25">
      <c r="A73" s="38"/>
      <c r="C73" s="25"/>
      <c r="D73" s="25"/>
    </row>
    <row r="74" spans="1:4" x14ac:dyDescent="0.25">
      <c r="A74" s="38"/>
      <c r="C74" s="25"/>
      <c r="D74" s="25"/>
    </row>
    <row r="75" spans="1:4" x14ac:dyDescent="0.25">
      <c r="A75" s="38"/>
      <c r="C75" s="25"/>
      <c r="D75" s="25"/>
    </row>
    <row r="76" spans="1:4" x14ac:dyDescent="0.25">
      <c r="A76" s="38"/>
      <c r="C76" s="25"/>
      <c r="D76" s="25"/>
    </row>
    <row r="77" spans="1:4" x14ac:dyDescent="0.25">
      <c r="A77" s="38"/>
      <c r="C77" s="25"/>
      <c r="D77" s="25"/>
    </row>
    <row r="78" spans="1:4" x14ac:dyDescent="0.25">
      <c r="A78" s="38"/>
      <c r="C78" s="25"/>
      <c r="D78" s="25"/>
    </row>
    <row r="79" spans="1:4" x14ac:dyDescent="0.25">
      <c r="A79" s="38"/>
      <c r="C79" s="25"/>
      <c r="D79" s="25"/>
    </row>
    <row r="80" spans="1:4" x14ac:dyDescent="0.25">
      <c r="A80" s="38"/>
      <c r="C80" s="25"/>
      <c r="D80" s="25"/>
    </row>
    <row r="81" spans="1:4" x14ac:dyDescent="0.25">
      <c r="A81" s="38"/>
      <c r="C81" s="25"/>
      <c r="D81" s="25"/>
    </row>
    <row r="82" spans="1:4" x14ac:dyDescent="0.25">
      <c r="A82" s="38"/>
      <c r="C82" s="25"/>
      <c r="D82" s="25"/>
    </row>
    <row r="83" spans="1:4" x14ac:dyDescent="0.25">
      <c r="A83" s="38"/>
      <c r="C83" s="25"/>
      <c r="D83" s="25"/>
    </row>
    <row r="84" spans="1:4" x14ac:dyDescent="0.25">
      <c r="A84" s="38"/>
      <c r="C84" s="25"/>
      <c r="D84" s="25"/>
    </row>
    <row r="85" spans="1:4" x14ac:dyDescent="0.25">
      <c r="A85" s="38"/>
      <c r="C85" s="25"/>
      <c r="D85" s="25"/>
    </row>
    <row r="86" spans="1:4" x14ac:dyDescent="0.25">
      <c r="A86" s="38"/>
      <c r="C86" s="25"/>
      <c r="D86" s="25"/>
    </row>
    <row r="87" spans="1:4" x14ac:dyDescent="0.25">
      <c r="A87" s="38"/>
      <c r="C87" s="25"/>
      <c r="D87" s="25"/>
    </row>
    <row r="88" spans="1:4" x14ac:dyDescent="0.25">
      <c r="A88" s="38"/>
      <c r="C88" s="25"/>
      <c r="D88" s="25"/>
    </row>
    <row r="89" spans="1:4" x14ac:dyDescent="0.25">
      <c r="A89" s="38"/>
      <c r="C89" s="25"/>
      <c r="D89" s="25"/>
    </row>
    <row r="90" spans="1:4" x14ac:dyDescent="0.25">
      <c r="A90" s="38"/>
      <c r="C90" s="25"/>
      <c r="D90" s="25"/>
    </row>
    <row r="91" spans="1:4" x14ac:dyDescent="0.25">
      <c r="A91" s="38"/>
      <c r="C91" s="25"/>
      <c r="D91" s="25"/>
    </row>
    <row r="92" spans="1:4" x14ac:dyDescent="0.25">
      <c r="A92" s="38"/>
      <c r="C92" s="25"/>
      <c r="D92" s="25"/>
    </row>
    <row r="93" spans="1:4" x14ac:dyDescent="0.25">
      <c r="A93" s="38"/>
      <c r="C93" s="25"/>
      <c r="D93" s="25"/>
    </row>
    <row r="94" spans="1:4" x14ac:dyDescent="0.25">
      <c r="A94" s="38"/>
      <c r="C94" s="25"/>
      <c r="D94" s="25"/>
    </row>
    <row r="95" spans="1:4" x14ac:dyDescent="0.25">
      <c r="A95" s="38"/>
      <c r="C95" s="25"/>
      <c r="D95" s="25"/>
    </row>
    <row r="96" spans="1:4" x14ac:dyDescent="0.25">
      <c r="A96" s="38"/>
      <c r="C96" s="25"/>
      <c r="D96" s="25"/>
    </row>
    <row r="97" spans="1:4" x14ac:dyDescent="0.25">
      <c r="A97" s="38"/>
      <c r="C97" s="25"/>
      <c r="D97" s="25"/>
    </row>
    <row r="98" spans="1:4" x14ac:dyDescent="0.25">
      <c r="A98" s="38"/>
      <c r="C98" s="25"/>
      <c r="D98" s="25"/>
    </row>
    <row r="99" spans="1:4" x14ac:dyDescent="0.25">
      <c r="A99" s="38"/>
      <c r="C99" s="25"/>
      <c r="D99" s="25"/>
    </row>
    <row r="100" spans="1:4" x14ac:dyDescent="0.25">
      <c r="A100" s="38"/>
      <c r="C100" s="25"/>
      <c r="D100" s="25"/>
    </row>
    <row r="101" spans="1:4" x14ac:dyDescent="0.25">
      <c r="A101" s="38"/>
      <c r="C101" s="25"/>
      <c r="D101" s="25"/>
    </row>
    <row r="102" spans="1:4" x14ac:dyDescent="0.25">
      <c r="A102" s="38"/>
      <c r="C102" s="25"/>
      <c r="D102" s="25"/>
    </row>
    <row r="103" spans="1:4" x14ac:dyDescent="0.25">
      <c r="A103" s="38"/>
      <c r="C103" s="25"/>
      <c r="D103" s="25"/>
    </row>
    <row r="104" spans="1:4" x14ac:dyDescent="0.25">
      <c r="A104" s="38"/>
      <c r="C104" s="25"/>
      <c r="D104" s="25"/>
    </row>
    <row r="105" spans="1:4" x14ac:dyDescent="0.25">
      <c r="A105" s="38"/>
      <c r="C105" s="25"/>
      <c r="D105" s="25"/>
    </row>
    <row r="106" spans="1:4" x14ac:dyDescent="0.25">
      <c r="A106" s="38"/>
      <c r="C106" s="25"/>
      <c r="D106" s="25"/>
    </row>
    <row r="107" spans="1:4" x14ac:dyDescent="0.25">
      <c r="A107" s="38"/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8" width="14.140625" style="2" customWidth="1"/>
    <col min="9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62" t="str">
        <f>Índice!AM30</f>
        <v>Gráfico 37 - Exportação de glicerina bruta e glicerol</v>
      </c>
      <c r="D8" s="98"/>
    </row>
    <row r="9" spans="1:130" x14ac:dyDescent="0.25">
      <c r="C9" s="113"/>
    </row>
    <row r="10" spans="1:130" x14ac:dyDescent="0.25">
      <c r="A10" s="4" t="s">
        <v>0</v>
      </c>
      <c r="C10" s="73" t="s">
        <v>57</v>
      </c>
      <c r="D10" s="111"/>
      <c r="E10" s="114" t="s">
        <v>178</v>
      </c>
      <c r="F10" s="111"/>
    </row>
    <row r="11" spans="1:130" x14ac:dyDescent="0.25">
      <c r="A11" s="110"/>
      <c r="C11" s="115" t="s">
        <v>174</v>
      </c>
      <c r="D11" s="117" t="s">
        <v>175</v>
      </c>
      <c r="E11" s="116" t="s">
        <v>174</v>
      </c>
      <c r="F11" s="119" t="s">
        <v>175</v>
      </c>
    </row>
    <row r="12" spans="1:130" x14ac:dyDescent="0.25">
      <c r="B12" s="4"/>
      <c r="C12" s="52" t="s">
        <v>176</v>
      </c>
      <c r="D12" s="52"/>
      <c r="E12" s="68" t="s">
        <v>177</v>
      </c>
      <c r="F12" s="52"/>
    </row>
    <row r="13" spans="1:130" x14ac:dyDescent="0.25">
      <c r="A13" s="69">
        <v>2008</v>
      </c>
      <c r="B13" s="6"/>
      <c r="C13" s="108">
        <v>33.866121</v>
      </c>
      <c r="D13" s="118">
        <v>0.89131099999999996</v>
      </c>
      <c r="E13" s="30">
        <v>11.873424</v>
      </c>
      <c r="F13" s="118">
        <v>1.256054</v>
      </c>
      <c r="G13" s="67"/>
      <c r="I13" s="18"/>
      <c r="J13" s="67"/>
    </row>
    <row r="14" spans="1:130" x14ac:dyDescent="0.25">
      <c r="A14" s="69">
        <v>2009</v>
      </c>
      <c r="B14" s="6"/>
      <c r="C14" s="108">
        <v>101.167289</v>
      </c>
      <c r="D14" s="118">
        <v>1.82646</v>
      </c>
      <c r="E14" s="30">
        <v>12.073014000000001</v>
      </c>
      <c r="F14" s="118">
        <v>0.98720200000000002</v>
      </c>
      <c r="G14" s="67"/>
      <c r="J14" s="67"/>
    </row>
    <row r="15" spans="1:130" x14ac:dyDescent="0.25">
      <c r="A15" s="69">
        <v>2010</v>
      </c>
      <c r="B15" s="6"/>
      <c r="C15" s="108">
        <v>141.48390599999999</v>
      </c>
      <c r="D15" s="118">
        <v>1.6853180000000001</v>
      </c>
      <c r="E15" s="30">
        <v>22.811547000000001</v>
      </c>
      <c r="F15" s="118">
        <v>0.87443899999999997</v>
      </c>
      <c r="G15" s="67"/>
      <c r="J15" s="67"/>
    </row>
    <row r="16" spans="1:130" x14ac:dyDescent="0.25">
      <c r="A16" s="69">
        <v>2011</v>
      </c>
      <c r="B16" s="6"/>
      <c r="C16" s="108">
        <v>155.94085799999999</v>
      </c>
      <c r="D16" s="118">
        <v>1.59297</v>
      </c>
      <c r="E16" s="30">
        <v>41.900528999999999</v>
      </c>
      <c r="F16" s="118">
        <v>1.023997</v>
      </c>
      <c r="G16" s="67"/>
      <c r="J16" s="67"/>
    </row>
    <row r="17" spans="1:12" x14ac:dyDescent="0.25">
      <c r="A17" s="69">
        <v>2012</v>
      </c>
      <c r="B17" s="6"/>
      <c r="C17" s="108">
        <v>168.71158700000001</v>
      </c>
      <c r="D17" s="118">
        <v>2.2172100000000001</v>
      </c>
      <c r="E17" s="30">
        <v>46.181448000000003</v>
      </c>
      <c r="F17" s="118">
        <v>1.855969</v>
      </c>
      <c r="G17" s="67"/>
    </row>
    <row r="18" spans="1:12" x14ac:dyDescent="0.25">
      <c r="A18" s="69">
        <v>2013</v>
      </c>
      <c r="B18" s="6"/>
      <c r="C18" s="25">
        <v>177.94215399999999</v>
      </c>
      <c r="D18" s="118">
        <v>2.7071190000000001</v>
      </c>
      <c r="E18" s="30">
        <v>63.450125999999997</v>
      </c>
      <c r="F18" s="118">
        <v>2.4762179999999998</v>
      </c>
    </row>
    <row r="19" spans="1:12" x14ac:dyDescent="0.25">
      <c r="A19" s="69">
        <v>2014</v>
      </c>
      <c r="B19" s="6"/>
      <c r="C19" s="25">
        <v>210.732687</v>
      </c>
      <c r="D19" s="118">
        <v>30.000135</v>
      </c>
      <c r="E19" s="30">
        <v>57.949286000000001</v>
      </c>
      <c r="F19" s="118">
        <v>16.337806</v>
      </c>
    </row>
    <row r="20" spans="1:12" x14ac:dyDescent="0.25">
      <c r="A20" s="69">
        <v>2015</v>
      </c>
      <c r="B20" s="6"/>
      <c r="C20" s="25">
        <v>245.92171200000001</v>
      </c>
      <c r="D20" s="118">
        <v>58.074941000000003</v>
      </c>
      <c r="E20" s="30">
        <v>50.761434999999999</v>
      </c>
      <c r="F20" s="118">
        <v>26.488517999999999</v>
      </c>
    </row>
    <row r="21" spans="1:12" x14ac:dyDescent="0.25">
      <c r="A21" s="69">
        <v>2016</v>
      </c>
      <c r="B21" s="6"/>
      <c r="C21" s="25">
        <v>215.06171900000001</v>
      </c>
      <c r="D21" s="118">
        <v>55.177641999999999</v>
      </c>
      <c r="E21" s="30">
        <v>33.202762999999997</v>
      </c>
      <c r="F21" s="118">
        <v>26.190280000000001</v>
      </c>
      <c r="J21" s="67"/>
    </row>
    <row r="22" spans="1:12" x14ac:dyDescent="0.25">
      <c r="A22" s="69">
        <v>2017</v>
      </c>
      <c r="B22" s="6"/>
      <c r="C22" s="25">
        <v>244.287995</v>
      </c>
      <c r="D22" s="118">
        <v>60.368326000000003</v>
      </c>
      <c r="E22" s="30">
        <v>66.342545000000001</v>
      </c>
      <c r="F22" s="118">
        <v>36.634653999999998</v>
      </c>
      <c r="J22" s="67"/>
    </row>
    <row r="23" spans="1:12" x14ac:dyDescent="0.25">
      <c r="A23" s="69">
        <v>2018</v>
      </c>
      <c r="B23" s="6"/>
      <c r="C23" s="25">
        <v>291.75406600000002</v>
      </c>
      <c r="D23" s="118">
        <v>81.902536999999995</v>
      </c>
      <c r="E23" s="30">
        <v>97.792586999999997</v>
      </c>
      <c r="F23" s="118">
        <v>59.893065999999997</v>
      </c>
    </row>
    <row r="24" spans="1:12" x14ac:dyDescent="0.25">
      <c r="A24" s="69">
        <v>2019</v>
      </c>
      <c r="C24" s="25">
        <v>283.46032500000001</v>
      </c>
      <c r="D24" s="118">
        <v>123.14071800000001</v>
      </c>
      <c r="E24" s="30">
        <v>46.292762000000003</v>
      </c>
      <c r="F24" s="118">
        <v>54.751463000000001</v>
      </c>
      <c r="L24" s="25"/>
    </row>
    <row r="25" spans="1:12" x14ac:dyDescent="0.25">
      <c r="A25" s="38"/>
      <c r="C25" s="25"/>
      <c r="D25" s="25"/>
    </row>
    <row r="26" spans="1:12" x14ac:dyDescent="0.25">
      <c r="A26" s="38"/>
      <c r="B26" s="141" t="s">
        <v>263</v>
      </c>
      <c r="C26" s="25"/>
      <c r="D26" s="25"/>
    </row>
    <row r="27" spans="1:12" x14ac:dyDescent="0.25">
      <c r="A27" s="38"/>
      <c r="B27" s="141" t="s">
        <v>274</v>
      </c>
      <c r="C27" s="25"/>
      <c r="D27" s="25"/>
    </row>
    <row r="28" spans="1:12" x14ac:dyDescent="0.25">
      <c r="A28" s="38"/>
      <c r="C28" s="25"/>
      <c r="D28" s="25"/>
    </row>
    <row r="29" spans="1:12" x14ac:dyDescent="0.25">
      <c r="A29" s="38"/>
      <c r="C29" s="25"/>
      <c r="D29" s="25"/>
    </row>
    <row r="30" spans="1:12" x14ac:dyDescent="0.25">
      <c r="A30" s="38"/>
      <c r="C30" s="25"/>
      <c r="D30" s="25"/>
    </row>
    <row r="31" spans="1:12" x14ac:dyDescent="0.25">
      <c r="A31" s="38"/>
      <c r="C31" s="25"/>
      <c r="D31" s="25"/>
    </row>
    <row r="32" spans="1:12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38"/>
      <c r="C36" s="25"/>
      <c r="D36" s="25"/>
    </row>
    <row r="37" spans="1:4" x14ac:dyDescent="0.25">
      <c r="A37" s="38"/>
      <c r="C37" s="25"/>
      <c r="D37" s="25"/>
    </row>
    <row r="38" spans="1:4" x14ac:dyDescent="0.25">
      <c r="A38" s="38"/>
      <c r="C38" s="25"/>
      <c r="D38" s="25"/>
    </row>
    <row r="39" spans="1:4" x14ac:dyDescent="0.25">
      <c r="A39" s="38"/>
      <c r="C39" s="25"/>
      <c r="D39" s="25"/>
    </row>
    <row r="40" spans="1:4" x14ac:dyDescent="0.25">
      <c r="A40" s="38"/>
      <c r="C40" s="25"/>
      <c r="D40" s="25"/>
    </row>
    <row r="41" spans="1:4" x14ac:dyDescent="0.25">
      <c r="A41" s="38"/>
      <c r="C41" s="25"/>
      <c r="D41" s="25"/>
    </row>
    <row r="42" spans="1:4" x14ac:dyDescent="0.25">
      <c r="A42" s="38"/>
      <c r="C42" s="25"/>
      <c r="D42" s="25"/>
    </row>
    <row r="43" spans="1:4" x14ac:dyDescent="0.25">
      <c r="A43" s="38"/>
      <c r="C43" s="25"/>
      <c r="D43" s="25"/>
    </row>
    <row r="44" spans="1:4" x14ac:dyDescent="0.25">
      <c r="A44" s="38"/>
      <c r="C44" s="25"/>
      <c r="D44" s="25"/>
    </row>
    <row r="45" spans="1:4" x14ac:dyDescent="0.25">
      <c r="A45" s="38"/>
      <c r="C45" s="25"/>
      <c r="D45" s="25"/>
    </row>
    <row r="46" spans="1:4" x14ac:dyDescent="0.25">
      <c r="A46" s="38"/>
      <c r="C46" s="25"/>
      <c r="D46" s="25"/>
    </row>
    <row r="47" spans="1:4" x14ac:dyDescent="0.25">
      <c r="A47" s="38"/>
      <c r="C47" s="25"/>
      <c r="D47" s="25"/>
    </row>
    <row r="48" spans="1:4" x14ac:dyDescent="0.25">
      <c r="A48" s="38"/>
      <c r="C48" s="25"/>
      <c r="D48" s="25"/>
    </row>
    <row r="49" spans="1:4" x14ac:dyDescent="0.25">
      <c r="A49" s="38"/>
      <c r="C49" s="25"/>
      <c r="D49" s="25"/>
    </row>
    <row r="50" spans="1:4" x14ac:dyDescent="0.25">
      <c r="A50" s="38"/>
      <c r="C50" s="25"/>
      <c r="D50" s="25"/>
    </row>
    <row r="51" spans="1:4" x14ac:dyDescent="0.25">
      <c r="A51" s="38"/>
      <c r="C51" s="25"/>
      <c r="D51" s="25"/>
    </row>
    <row r="52" spans="1:4" x14ac:dyDescent="0.25">
      <c r="A52" s="38"/>
      <c r="C52" s="25"/>
      <c r="D52" s="25"/>
    </row>
    <row r="53" spans="1:4" x14ac:dyDescent="0.25">
      <c r="A53" s="38"/>
      <c r="C53" s="25"/>
      <c r="D53" s="25"/>
    </row>
    <row r="54" spans="1:4" x14ac:dyDescent="0.25">
      <c r="A54" s="38"/>
      <c r="C54" s="25"/>
      <c r="D54" s="25"/>
    </row>
    <row r="55" spans="1:4" x14ac:dyDescent="0.25">
      <c r="A55" s="38"/>
      <c r="C55" s="25"/>
      <c r="D55" s="25"/>
    </row>
    <row r="56" spans="1:4" x14ac:dyDescent="0.25">
      <c r="A56" s="38"/>
      <c r="C56" s="25"/>
      <c r="D56" s="25"/>
    </row>
    <row r="57" spans="1:4" x14ac:dyDescent="0.25">
      <c r="A57" s="38"/>
      <c r="C57" s="25"/>
      <c r="D57" s="25"/>
    </row>
    <row r="58" spans="1:4" x14ac:dyDescent="0.25">
      <c r="A58" s="38"/>
      <c r="C58" s="25"/>
      <c r="D58" s="25"/>
    </row>
    <row r="59" spans="1:4" x14ac:dyDescent="0.25">
      <c r="A59" s="38"/>
      <c r="C59" s="25"/>
      <c r="D59" s="25"/>
    </row>
    <row r="60" spans="1:4" x14ac:dyDescent="0.25">
      <c r="A60" s="38"/>
      <c r="C60" s="25"/>
      <c r="D60" s="25"/>
    </row>
    <row r="61" spans="1:4" x14ac:dyDescent="0.25">
      <c r="A61" s="38"/>
      <c r="C61" s="25"/>
      <c r="D61" s="25"/>
    </row>
    <row r="62" spans="1:4" x14ac:dyDescent="0.25">
      <c r="A62" s="38"/>
      <c r="C62" s="25"/>
      <c r="D62" s="25"/>
    </row>
    <row r="63" spans="1:4" x14ac:dyDescent="0.25">
      <c r="A63" s="38"/>
      <c r="C63" s="25"/>
      <c r="D63" s="25"/>
    </row>
    <row r="64" spans="1:4" x14ac:dyDescent="0.25">
      <c r="A64" s="38"/>
      <c r="C64" s="25"/>
      <c r="D64" s="25"/>
    </row>
    <row r="65" spans="1:4" x14ac:dyDescent="0.25">
      <c r="A65" s="38"/>
      <c r="C65" s="25"/>
      <c r="D65" s="25"/>
    </row>
    <row r="66" spans="1:4" x14ac:dyDescent="0.25">
      <c r="A66" s="38"/>
      <c r="C66" s="25"/>
      <c r="D66" s="25"/>
    </row>
    <row r="67" spans="1:4" x14ac:dyDescent="0.25">
      <c r="A67" s="38"/>
      <c r="C67" s="25"/>
      <c r="D67" s="25"/>
    </row>
    <row r="68" spans="1:4" x14ac:dyDescent="0.25">
      <c r="A68" s="38"/>
      <c r="C68" s="25"/>
      <c r="D68" s="25"/>
    </row>
    <row r="69" spans="1:4" x14ac:dyDescent="0.25">
      <c r="A69" s="38"/>
      <c r="C69" s="25"/>
      <c r="D69" s="25"/>
    </row>
    <row r="70" spans="1:4" x14ac:dyDescent="0.25">
      <c r="A70" s="38"/>
      <c r="C70" s="25"/>
      <c r="D70" s="25"/>
    </row>
    <row r="71" spans="1:4" x14ac:dyDescent="0.25">
      <c r="A71" s="38"/>
      <c r="C71" s="25"/>
      <c r="D71" s="25"/>
    </row>
    <row r="72" spans="1:4" x14ac:dyDescent="0.25">
      <c r="A72" s="38"/>
      <c r="C72" s="25"/>
      <c r="D72" s="25"/>
    </row>
    <row r="73" spans="1:4" x14ac:dyDescent="0.25">
      <c r="A73" s="38"/>
      <c r="C73" s="25"/>
      <c r="D73" s="25"/>
    </row>
    <row r="74" spans="1:4" x14ac:dyDescent="0.25">
      <c r="A74" s="38"/>
      <c r="C74" s="25"/>
      <c r="D74" s="25"/>
    </row>
    <row r="75" spans="1:4" x14ac:dyDescent="0.25">
      <c r="A75" s="38"/>
      <c r="C75" s="25"/>
      <c r="D75" s="25"/>
    </row>
    <row r="76" spans="1:4" x14ac:dyDescent="0.25">
      <c r="A76" s="38"/>
      <c r="C76" s="25"/>
      <c r="D76" s="25"/>
    </row>
    <row r="77" spans="1:4" x14ac:dyDescent="0.25">
      <c r="A77" s="38"/>
      <c r="C77" s="25"/>
      <c r="D77" s="25"/>
    </row>
    <row r="78" spans="1:4" x14ac:dyDescent="0.25">
      <c r="A78" s="38"/>
      <c r="C78" s="25"/>
      <c r="D78" s="25"/>
    </row>
    <row r="79" spans="1:4" x14ac:dyDescent="0.25">
      <c r="A79" s="38"/>
      <c r="C79" s="25"/>
      <c r="D79" s="25"/>
    </row>
    <row r="80" spans="1:4" x14ac:dyDescent="0.25">
      <c r="A80" s="38"/>
      <c r="C80" s="25"/>
      <c r="D80" s="25"/>
    </row>
    <row r="81" spans="1:4" x14ac:dyDescent="0.25">
      <c r="A81" s="38"/>
      <c r="C81" s="25"/>
      <c r="D81" s="25"/>
    </row>
    <row r="82" spans="1:4" x14ac:dyDescent="0.25">
      <c r="A82" s="38"/>
      <c r="C82" s="25"/>
      <c r="D82" s="25"/>
    </row>
    <row r="83" spans="1:4" x14ac:dyDescent="0.25">
      <c r="A83" s="38"/>
      <c r="C83" s="25"/>
      <c r="D83" s="25"/>
    </row>
    <row r="84" spans="1:4" x14ac:dyDescent="0.25">
      <c r="A84" s="38"/>
      <c r="C84" s="25"/>
      <c r="D84" s="25"/>
    </row>
    <row r="85" spans="1:4" x14ac:dyDescent="0.25">
      <c r="A85" s="38"/>
      <c r="C85" s="25"/>
      <c r="D85" s="25"/>
    </row>
    <row r="86" spans="1:4" x14ac:dyDescent="0.25">
      <c r="A86" s="38"/>
      <c r="C86" s="25"/>
      <c r="D86" s="25"/>
    </row>
    <row r="87" spans="1:4" x14ac:dyDescent="0.25">
      <c r="A87" s="38"/>
      <c r="C87" s="25"/>
      <c r="D87" s="25"/>
    </row>
    <row r="88" spans="1:4" x14ac:dyDescent="0.25">
      <c r="A88" s="38"/>
      <c r="C88" s="25"/>
      <c r="D88" s="25"/>
    </row>
    <row r="89" spans="1:4" x14ac:dyDescent="0.25">
      <c r="A89" s="38"/>
      <c r="C89" s="25"/>
      <c r="D89" s="25"/>
    </row>
    <row r="90" spans="1:4" x14ac:dyDescent="0.25">
      <c r="A90" s="38"/>
      <c r="C90" s="25"/>
      <c r="D90" s="25"/>
    </row>
    <row r="91" spans="1:4" x14ac:dyDescent="0.25">
      <c r="A91" s="38"/>
      <c r="C91" s="25"/>
      <c r="D91" s="25"/>
    </row>
    <row r="92" spans="1:4" x14ac:dyDescent="0.25">
      <c r="A92" s="38"/>
      <c r="C92" s="25"/>
      <c r="D92" s="25"/>
    </row>
    <row r="93" spans="1:4" x14ac:dyDescent="0.25">
      <c r="A93" s="38"/>
      <c r="C93" s="25"/>
      <c r="D93" s="25"/>
    </row>
    <row r="94" spans="1:4" x14ac:dyDescent="0.25">
      <c r="A94" s="38"/>
      <c r="C94" s="25"/>
      <c r="D94" s="25"/>
    </row>
    <row r="95" spans="1:4" x14ac:dyDescent="0.25">
      <c r="A95" s="38"/>
      <c r="C95" s="25"/>
      <c r="D95" s="25"/>
    </row>
    <row r="96" spans="1:4" x14ac:dyDescent="0.25">
      <c r="A96" s="38"/>
      <c r="C96" s="25"/>
      <c r="D96" s="25"/>
    </row>
    <row r="97" spans="1:4" x14ac:dyDescent="0.25">
      <c r="A97" s="38"/>
      <c r="C97" s="25"/>
      <c r="D97" s="25"/>
    </row>
    <row r="98" spans="1:4" x14ac:dyDescent="0.25">
      <c r="A98" s="38"/>
      <c r="C98" s="25"/>
      <c r="D98" s="25"/>
    </row>
    <row r="99" spans="1:4" x14ac:dyDescent="0.25">
      <c r="A99" s="38"/>
      <c r="C99" s="25"/>
      <c r="D99" s="25"/>
    </row>
    <row r="100" spans="1:4" x14ac:dyDescent="0.25">
      <c r="A100" s="38"/>
      <c r="C100" s="25"/>
      <c r="D100" s="25"/>
    </row>
    <row r="101" spans="1:4" x14ac:dyDescent="0.25">
      <c r="A101" s="38"/>
      <c r="C101" s="25"/>
      <c r="D101" s="25"/>
    </row>
    <row r="102" spans="1:4" x14ac:dyDescent="0.25">
      <c r="A102" s="38"/>
      <c r="C102" s="25"/>
      <c r="D102" s="25"/>
    </row>
    <row r="103" spans="1:4" x14ac:dyDescent="0.25">
      <c r="A103" s="38"/>
      <c r="C103" s="25"/>
      <c r="D103" s="25"/>
    </row>
    <row r="104" spans="1:4" x14ac:dyDescent="0.25">
      <c r="A104" s="38"/>
      <c r="C104" s="25"/>
      <c r="D104" s="25"/>
    </row>
    <row r="105" spans="1:4" x14ac:dyDescent="0.25">
      <c r="A105" s="38"/>
      <c r="C105" s="25"/>
      <c r="D105" s="25"/>
    </row>
    <row r="106" spans="1:4" x14ac:dyDescent="0.25">
      <c r="A106" s="38"/>
      <c r="C106" s="25"/>
      <c r="D106" s="25"/>
    </row>
    <row r="107" spans="1:4" x14ac:dyDescent="0.25">
      <c r="A107" s="38"/>
      <c r="C107" s="25"/>
      <c r="D107" s="25"/>
    </row>
    <row r="108" spans="1:4" x14ac:dyDescent="0.25">
      <c r="A108" s="38"/>
      <c r="C108" s="25"/>
      <c r="D108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121" customWidth="1"/>
    <col min="2" max="2" width="8.7109375" style="2" customWidth="1"/>
    <col min="3" max="8" width="14.140625" style="2" customWidth="1"/>
    <col min="9" max="12" width="9.140625" style="2"/>
    <col min="13" max="13" width="10" style="2" bestFit="1" customWidth="1"/>
    <col min="14" max="16384" width="9.140625" style="2"/>
  </cols>
  <sheetData>
    <row r="1" spans="1:130" x14ac:dyDescent="0.25">
      <c r="A1" s="120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A5" s="122"/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62" t="str">
        <f>Índice!AM34</f>
        <v>Gráfico 38 - Importação de metanol para biodiesel</v>
      </c>
      <c r="D8" s="98"/>
    </row>
    <row r="9" spans="1:130" x14ac:dyDescent="0.25">
      <c r="C9" s="113"/>
    </row>
    <row r="10" spans="1:130" x14ac:dyDescent="0.25">
      <c r="A10" s="123" t="s">
        <v>0</v>
      </c>
      <c r="C10" s="112" t="s">
        <v>180</v>
      </c>
      <c r="D10" s="112" t="s">
        <v>179</v>
      </c>
    </row>
    <row r="11" spans="1:130" x14ac:dyDescent="0.25">
      <c r="B11" s="4"/>
      <c r="C11" s="52" t="s">
        <v>176</v>
      </c>
      <c r="D11" s="52" t="s">
        <v>177</v>
      </c>
    </row>
    <row r="12" spans="1:130" x14ac:dyDescent="0.25">
      <c r="A12" s="69">
        <v>2006</v>
      </c>
      <c r="B12" s="6"/>
      <c r="C12" s="108">
        <v>7.9183597442011493</v>
      </c>
      <c r="D12" s="109">
        <v>2.5341877170299409</v>
      </c>
      <c r="G12" s="67"/>
      <c r="I12" s="18"/>
      <c r="J12" s="67"/>
    </row>
    <row r="13" spans="1:130" x14ac:dyDescent="0.25">
      <c r="A13" s="69">
        <v>2007</v>
      </c>
      <c r="B13" s="6"/>
      <c r="C13" s="108">
        <v>45.536076432000002</v>
      </c>
      <c r="D13" s="109">
        <v>16.676364672486987</v>
      </c>
      <c r="F13" s="18"/>
      <c r="G13" s="67"/>
      <c r="J13" s="67"/>
    </row>
    <row r="14" spans="1:130" x14ac:dyDescent="0.25">
      <c r="A14" s="69">
        <v>2008</v>
      </c>
      <c r="B14" s="6"/>
      <c r="C14" s="108">
        <v>107.746223904</v>
      </c>
      <c r="D14" s="109">
        <v>54.581101022973662</v>
      </c>
      <c r="F14" s="18"/>
      <c r="G14" s="67"/>
      <c r="J14" s="67"/>
    </row>
    <row r="15" spans="1:130" x14ac:dyDescent="0.25">
      <c r="A15" s="69">
        <v>2009</v>
      </c>
      <c r="B15" s="6"/>
      <c r="C15" s="108">
        <v>157.69591199999999</v>
      </c>
      <c r="D15" s="109">
        <v>31.725073231279403</v>
      </c>
      <c r="G15" s="67"/>
      <c r="J15" s="67"/>
    </row>
    <row r="16" spans="1:130" x14ac:dyDescent="0.25">
      <c r="A16" s="69">
        <v>2010</v>
      </c>
      <c r="B16" s="6"/>
      <c r="C16" s="108">
        <v>220.69083088800002</v>
      </c>
      <c r="D16" s="109">
        <v>67.859670129720456</v>
      </c>
      <c r="G16" s="67"/>
    </row>
    <row r="17" spans="1:12" x14ac:dyDescent="0.25">
      <c r="A17" s="69">
        <v>2011</v>
      </c>
      <c r="B17" s="6"/>
      <c r="C17" s="25">
        <v>239.09709898800003</v>
      </c>
      <c r="D17" s="109">
        <v>87.969726175299201</v>
      </c>
    </row>
    <row r="18" spans="1:12" x14ac:dyDescent="0.25">
      <c r="A18" s="69">
        <v>2012</v>
      </c>
      <c r="B18" s="6"/>
      <c r="C18" s="25">
        <v>241.74475934400002</v>
      </c>
      <c r="D18" s="109">
        <v>93.960763555930683</v>
      </c>
    </row>
    <row r="19" spans="1:12" x14ac:dyDescent="0.25">
      <c r="A19" s="69">
        <v>2013</v>
      </c>
      <c r="B19" s="6"/>
      <c r="C19" s="25">
        <v>263.63063548800005</v>
      </c>
      <c r="D19" s="109">
        <v>116.67818569255215</v>
      </c>
    </row>
    <row r="20" spans="1:12" x14ac:dyDescent="0.25">
      <c r="A20" s="69">
        <v>2014</v>
      </c>
      <c r="B20" s="6"/>
      <c r="C20" s="25">
        <v>300.9224972159999</v>
      </c>
      <c r="D20" s="109">
        <v>137.75227912923626</v>
      </c>
      <c r="J20" s="67"/>
    </row>
    <row r="21" spans="1:12" x14ac:dyDescent="0.25">
      <c r="A21" s="69">
        <v>2015</v>
      </c>
      <c r="B21" s="6"/>
      <c r="C21" s="25">
        <v>341.814528</v>
      </c>
      <c r="D21" s="109">
        <v>117.1159508470504</v>
      </c>
      <c r="J21" s="67"/>
    </row>
    <row r="22" spans="1:12" x14ac:dyDescent="0.25">
      <c r="A22" s="69">
        <v>2016</v>
      </c>
      <c r="B22" s="6"/>
      <c r="C22" s="25">
        <v>301.91831999999999</v>
      </c>
      <c r="D22" s="109">
        <v>63.86689695157019</v>
      </c>
    </row>
    <row r="23" spans="1:12" x14ac:dyDescent="0.25">
      <c r="A23" s="69">
        <v>2017</v>
      </c>
      <c r="C23" s="25">
        <v>368.52631200000008</v>
      </c>
      <c r="D23" s="109">
        <v>116.14198098363597</v>
      </c>
      <c r="L23" s="25"/>
    </row>
    <row r="24" spans="1:12" x14ac:dyDescent="0.25">
      <c r="A24" s="69">
        <v>2018</v>
      </c>
      <c r="C24" s="25">
        <v>484.21216800000002</v>
      </c>
      <c r="D24" s="25">
        <v>192.09784742172238</v>
      </c>
    </row>
    <row r="25" spans="1:12" x14ac:dyDescent="0.25">
      <c r="A25" s="69">
        <v>2019</v>
      </c>
      <c r="C25" s="25">
        <v>534.70771200000001</v>
      </c>
      <c r="D25" s="25">
        <v>164.39998880491302</v>
      </c>
    </row>
    <row r="26" spans="1:12" x14ac:dyDescent="0.25">
      <c r="A26" s="69"/>
      <c r="C26" s="25"/>
      <c r="D26" s="25"/>
    </row>
    <row r="27" spans="1:12" x14ac:dyDescent="0.25">
      <c r="A27" s="69"/>
      <c r="B27" s="141" t="s">
        <v>263</v>
      </c>
      <c r="C27" s="25"/>
      <c r="D27" s="25"/>
    </row>
    <row r="28" spans="1:12" x14ac:dyDescent="0.25">
      <c r="A28" s="69"/>
      <c r="B28" s="141" t="s">
        <v>290</v>
      </c>
      <c r="C28" s="25"/>
      <c r="D28" s="25"/>
    </row>
    <row r="29" spans="1:12" x14ac:dyDescent="0.25">
      <c r="A29" s="69"/>
      <c r="B29" s="141" t="s">
        <v>274</v>
      </c>
      <c r="C29" s="25"/>
      <c r="D29" s="25"/>
    </row>
    <row r="30" spans="1:12" x14ac:dyDescent="0.25">
      <c r="A30" s="69"/>
      <c r="C30" s="25"/>
      <c r="D30" s="25"/>
    </row>
    <row r="31" spans="1:12" x14ac:dyDescent="0.25">
      <c r="A31" s="69"/>
      <c r="C31" s="25"/>
      <c r="D31" s="25"/>
    </row>
    <row r="32" spans="1:12" x14ac:dyDescent="0.25">
      <c r="A32" s="69"/>
      <c r="C32" s="25"/>
      <c r="D32" s="25"/>
    </row>
    <row r="33" spans="1:4" x14ac:dyDescent="0.25">
      <c r="A33" s="69"/>
      <c r="C33" s="25"/>
      <c r="D33" s="25"/>
    </row>
    <row r="34" spans="1:4" x14ac:dyDescent="0.25">
      <c r="A34" s="69"/>
      <c r="C34" s="25"/>
      <c r="D34" s="25"/>
    </row>
    <row r="35" spans="1:4" x14ac:dyDescent="0.25">
      <c r="A35" s="69"/>
      <c r="C35" s="25"/>
      <c r="D35" s="25"/>
    </row>
    <row r="36" spans="1:4" x14ac:dyDescent="0.25">
      <c r="A36" s="69"/>
      <c r="C36" s="25"/>
      <c r="D36" s="25"/>
    </row>
    <row r="37" spans="1:4" x14ac:dyDescent="0.25">
      <c r="A37" s="69"/>
      <c r="C37" s="25"/>
      <c r="D37" s="25"/>
    </row>
    <row r="38" spans="1:4" x14ac:dyDescent="0.25">
      <c r="A38" s="69"/>
      <c r="C38" s="25"/>
      <c r="D38" s="25"/>
    </row>
    <row r="39" spans="1:4" x14ac:dyDescent="0.25">
      <c r="A39" s="69"/>
      <c r="C39" s="25"/>
      <c r="D39" s="25"/>
    </row>
    <row r="40" spans="1:4" x14ac:dyDescent="0.25">
      <c r="A40" s="69"/>
      <c r="C40" s="25"/>
      <c r="D40" s="25"/>
    </row>
    <row r="41" spans="1:4" x14ac:dyDescent="0.25">
      <c r="A41" s="69"/>
      <c r="C41" s="25"/>
      <c r="D41" s="25"/>
    </row>
    <row r="42" spans="1:4" x14ac:dyDescent="0.25">
      <c r="A42" s="69"/>
      <c r="C42" s="25"/>
      <c r="D42" s="25"/>
    </row>
    <row r="43" spans="1:4" x14ac:dyDescent="0.25">
      <c r="A43" s="69"/>
      <c r="C43" s="25"/>
      <c r="D43" s="25"/>
    </row>
    <row r="44" spans="1:4" x14ac:dyDescent="0.25">
      <c r="A44" s="69"/>
      <c r="C44" s="25"/>
      <c r="D44" s="25"/>
    </row>
    <row r="45" spans="1:4" x14ac:dyDescent="0.25">
      <c r="A45" s="69"/>
      <c r="C45" s="25"/>
      <c r="D45" s="25"/>
    </row>
    <row r="46" spans="1:4" x14ac:dyDescent="0.25">
      <c r="A46" s="69"/>
      <c r="C46" s="25"/>
      <c r="D46" s="25"/>
    </row>
    <row r="47" spans="1:4" x14ac:dyDescent="0.25">
      <c r="A47" s="69"/>
      <c r="C47" s="25"/>
      <c r="D47" s="25"/>
    </row>
    <row r="48" spans="1:4" x14ac:dyDescent="0.25">
      <c r="A48" s="69"/>
      <c r="C48" s="25"/>
      <c r="D48" s="25"/>
    </row>
    <row r="49" spans="1:4" x14ac:dyDescent="0.25">
      <c r="A49" s="69"/>
      <c r="C49" s="25"/>
      <c r="D49" s="25"/>
    </row>
    <row r="50" spans="1:4" x14ac:dyDescent="0.25">
      <c r="A50" s="69"/>
      <c r="C50" s="25"/>
      <c r="D50" s="25"/>
    </row>
    <row r="51" spans="1:4" x14ac:dyDescent="0.25">
      <c r="A51" s="69"/>
      <c r="C51" s="25"/>
      <c r="D51" s="25"/>
    </row>
    <row r="52" spans="1:4" x14ac:dyDescent="0.25">
      <c r="A52" s="69"/>
      <c r="C52" s="25"/>
      <c r="D52" s="25"/>
    </row>
    <row r="53" spans="1:4" x14ac:dyDescent="0.25">
      <c r="A53" s="69"/>
      <c r="C53" s="25"/>
      <c r="D53" s="25"/>
    </row>
    <row r="54" spans="1:4" x14ac:dyDescent="0.25">
      <c r="A54" s="69"/>
      <c r="C54" s="25"/>
      <c r="D54" s="25"/>
    </row>
    <row r="55" spans="1:4" x14ac:dyDescent="0.25">
      <c r="A55" s="69"/>
      <c r="C55" s="25"/>
      <c r="D55" s="25"/>
    </row>
    <row r="56" spans="1:4" x14ac:dyDescent="0.25">
      <c r="A56" s="69"/>
      <c r="C56" s="25"/>
      <c r="D56" s="25"/>
    </row>
    <row r="57" spans="1:4" x14ac:dyDescent="0.25">
      <c r="A57" s="69"/>
      <c r="C57" s="25"/>
      <c r="D57" s="25"/>
    </row>
    <row r="58" spans="1:4" x14ac:dyDescent="0.25">
      <c r="A58" s="69"/>
      <c r="C58" s="25"/>
      <c r="D58" s="25"/>
    </row>
    <row r="59" spans="1:4" x14ac:dyDescent="0.25">
      <c r="A59" s="69"/>
      <c r="C59" s="25"/>
      <c r="D59" s="25"/>
    </row>
    <row r="60" spans="1:4" x14ac:dyDescent="0.25">
      <c r="A60" s="69"/>
      <c r="C60" s="25"/>
      <c r="D60" s="25"/>
    </row>
    <row r="61" spans="1:4" x14ac:dyDescent="0.25">
      <c r="A61" s="69"/>
      <c r="C61" s="25"/>
      <c r="D61" s="25"/>
    </row>
    <row r="62" spans="1:4" x14ac:dyDescent="0.25">
      <c r="A62" s="69"/>
      <c r="C62" s="25"/>
      <c r="D62" s="25"/>
    </row>
    <row r="63" spans="1:4" x14ac:dyDescent="0.25">
      <c r="A63" s="69"/>
      <c r="C63" s="25"/>
      <c r="D63" s="25"/>
    </row>
    <row r="64" spans="1:4" x14ac:dyDescent="0.25">
      <c r="A64" s="69"/>
      <c r="C64" s="25"/>
      <c r="D64" s="25"/>
    </row>
    <row r="65" spans="1:4" x14ac:dyDescent="0.25">
      <c r="A65" s="69"/>
      <c r="C65" s="25"/>
      <c r="D65" s="25"/>
    </row>
    <row r="66" spans="1:4" x14ac:dyDescent="0.25">
      <c r="A66" s="69"/>
      <c r="C66" s="25"/>
      <c r="D66" s="25"/>
    </row>
    <row r="67" spans="1:4" x14ac:dyDescent="0.25">
      <c r="A67" s="69"/>
      <c r="C67" s="25"/>
      <c r="D67" s="25"/>
    </row>
    <row r="68" spans="1:4" x14ac:dyDescent="0.25">
      <c r="A68" s="69"/>
      <c r="C68" s="25"/>
      <c r="D68" s="25"/>
    </row>
    <row r="69" spans="1:4" x14ac:dyDescent="0.25">
      <c r="A69" s="69"/>
      <c r="C69" s="25"/>
      <c r="D69" s="25"/>
    </row>
    <row r="70" spans="1:4" x14ac:dyDescent="0.25">
      <c r="A70" s="69"/>
      <c r="C70" s="25"/>
      <c r="D70" s="25"/>
    </row>
    <row r="71" spans="1:4" x14ac:dyDescent="0.25">
      <c r="A71" s="69"/>
      <c r="C71" s="25"/>
      <c r="D71" s="25"/>
    </row>
    <row r="72" spans="1:4" x14ac:dyDescent="0.25">
      <c r="A72" s="69"/>
      <c r="C72" s="25"/>
      <c r="D72" s="25"/>
    </row>
    <row r="73" spans="1:4" x14ac:dyDescent="0.25">
      <c r="A73" s="69"/>
      <c r="C73" s="25"/>
      <c r="D73" s="25"/>
    </row>
    <row r="74" spans="1:4" x14ac:dyDescent="0.25">
      <c r="A74" s="69"/>
      <c r="C74" s="25"/>
      <c r="D74" s="25"/>
    </row>
    <row r="75" spans="1:4" x14ac:dyDescent="0.25">
      <c r="A75" s="69"/>
      <c r="C75" s="25"/>
      <c r="D75" s="25"/>
    </row>
    <row r="76" spans="1:4" x14ac:dyDescent="0.25">
      <c r="A76" s="69"/>
      <c r="C76" s="25"/>
      <c r="D76" s="25"/>
    </row>
    <row r="77" spans="1:4" x14ac:dyDescent="0.25">
      <c r="A77" s="69"/>
      <c r="C77" s="25"/>
      <c r="D77" s="25"/>
    </row>
    <row r="78" spans="1:4" x14ac:dyDescent="0.25">
      <c r="A78" s="69"/>
      <c r="C78" s="25"/>
      <c r="D78" s="25"/>
    </row>
    <row r="79" spans="1:4" x14ac:dyDescent="0.25">
      <c r="A79" s="69"/>
      <c r="C79" s="25"/>
      <c r="D79" s="25"/>
    </row>
    <row r="80" spans="1:4" x14ac:dyDescent="0.25">
      <c r="A80" s="69"/>
      <c r="C80" s="25"/>
      <c r="D80" s="25"/>
    </row>
    <row r="81" spans="1:4" x14ac:dyDescent="0.25">
      <c r="A81" s="69"/>
      <c r="C81" s="25"/>
      <c r="D81" s="25"/>
    </row>
    <row r="82" spans="1:4" x14ac:dyDescent="0.25">
      <c r="A82" s="69"/>
      <c r="C82" s="25"/>
      <c r="D82" s="25"/>
    </row>
    <row r="83" spans="1:4" x14ac:dyDescent="0.25">
      <c r="A83" s="69"/>
      <c r="C83" s="25"/>
      <c r="D83" s="25"/>
    </row>
    <row r="84" spans="1:4" x14ac:dyDescent="0.25">
      <c r="A84" s="69"/>
      <c r="C84" s="25"/>
      <c r="D84" s="25"/>
    </row>
    <row r="85" spans="1:4" x14ac:dyDescent="0.25">
      <c r="A85" s="69"/>
      <c r="C85" s="25"/>
      <c r="D85" s="25"/>
    </row>
    <row r="86" spans="1:4" x14ac:dyDescent="0.25">
      <c r="A86" s="69"/>
      <c r="C86" s="25"/>
      <c r="D86" s="25"/>
    </row>
    <row r="87" spans="1:4" x14ac:dyDescent="0.25">
      <c r="A87" s="69"/>
      <c r="C87" s="25"/>
      <c r="D87" s="25"/>
    </row>
    <row r="88" spans="1:4" x14ac:dyDescent="0.25">
      <c r="A88" s="69"/>
      <c r="C88" s="25"/>
      <c r="D88" s="25"/>
    </row>
    <row r="89" spans="1:4" x14ac:dyDescent="0.25">
      <c r="A89" s="69"/>
      <c r="C89" s="25"/>
      <c r="D89" s="25"/>
    </row>
    <row r="90" spans="1:4" x14ac:dyDescent="0.25">
      <c r="A90" s="69"/>
      <c r="C90" s="25"/>
      <c r="D90" s="25"/>
    </row>
    <row r="91" spans="1:4" x14ac:dyDescent="0.25">
      <c r="A91" s="69"/>
      <c r="C91" s="25"/>
      <c r="D91" s="25"/>
    </row>
    <row r="92" spans="1:4" x14ac:dyDescent="0.25">
      <c r="A92" s="69"/>
      <c r="C92" s="25"/>
      <c r="D92" s="25"/>
    </row>
    <row r="93" spans="1:4" x14ac:dyDescent="0.25">
      <c r="A93" s="69"/>
      <c r="C93" s="25"/>
      <c r="D93" s="25"/>
    </row>
    <row r="94" spans="1:4" x14ac:dyDescent="0.25">
      <c r="A94" s="69"/>
      <c r="C94" s="25"/>
      <c r="D94" s="25"/>
    </row>
    <row r="95" spans="1:4" x14ac:dyDescent="0.25">
      <c r="A95" s="69"/>
      <c r="C95" s="25"/>
      <c r="D95" s="25"/>
    </row>
    <row r="96" spans="1:4" x14ac:dyDescent="0.25">
      <c r="A96" s="69"/>
      <c r="C96" s="25"/>
      <c r="D96" s="25"/>
    </row>
    <row r="97" spans="1:4" x14ac:dyDescent="0.25">
      <c r="A97" s="69"/>
      <c r="C97" s="25"/>
      <c r="D97" s="25"/>
    </row>
    <row r="98" spans="1:4" x14ac:dyDescent="0.25">
      <c r="A98" s="69"/>
      <c r="C98" s="25"/>
      <c r="D98" s="25"/>
    </row>
    <row r="99" spans="1:4" x14ac:dyDescent="0.25">
      <c r="A99" s="69"/>
      <c r="C99" s="25"/>
      <c r="D99" s="25"/>
    </row>
    <row r="100" spans="1:4" x14ac:dyDescent="0.25">
      <c r="A100" s="69"/>
      <c r="C100" s="25"/>
      <c r="D100" s="25"/>
    </row>
    <row r="101" spans="1:4" x14ac:dyDescent="0.25">
      <c r="A101" s="69"/>
      <c r="C101" s="25"/>
      <c r="D101" s="25"/>
    </row>
    <row r="102" spans="1:4" x14ac:dyDescent="0.25">
      <c r="A102" s="69"/>
      <c r="C102" s="25"/>
      <c r="D102" s="25"/>
    </row>
    <row r="103" spans="1:4" x14ac:dyDescent="0.25">
      <c r="A103" s="69"/>
      <c r="C103" s="25"/>
      <c r="D103" s="25"/>
    </row>
    <row r="104" spans="1:4" x14ac:dyDescent="0.25">
      <c r="A104" s="69"/>
      <c r="C104" s="25"/>
      <c r="D104" s="25"/>
    </row>
    <row r="105" spans="1:4" x14ac:dyDescent="0.25">
      <c r="A105" s="69"/>
      <c r="C105" s="25"/>
      <c r="D105" s="25"/>
    </row>
    <row r="106" spans="1:4" x14ac:dyDescent="0.25">
      <c r="A106" s="69"/>
      <c r="C106" s="25"/>
      <c r="D106" s="25"/>
    </row>
    <row r="107" spans="1:4" x14ac:dyDescent="0.25"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2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9.140625" style="2" customWidth="1"/>
    <col min="6" max="6" width="25.28515625" style="2" customWidth="1"/>
    <col min="7" max="7" width="5.7109375" style="2" customWidth="1"/>
    <col min="8" max="16384" width="9.140625" style="2"/>
  </cols>
  <sheetData>
    <row r="1" spans="1:137" x14ac:dyDescent="0.25">
      <c r="A1" s="1" t="s">
        <v>1</v>
      </c>
      <c r="B1" s="1"/>
    </row>
    <row r="2" spans="1:137" ht="6" customHeight="1" x14ac:dyDescent="0.25"/>
    <row r="3" spans="1:137" ht="19.5" customHeight="1" x14ac:dyDescent="0.25"/>
    <row r="5" spans="1:137" s="95" customFormat="1" ht="23.25" x14ac:dyDescent="0.25">
      <c r="C5" s="17"/>
      <c r="D5" s="17"/>
      <c r="E5" s="17"/>
      <c r="F5" s="17" t="str">
        <f>Título</f>
        <v>Análise de Conjuntura 2019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</row>
    <row r="8" spans="1:137" x14ac:dyDescent="0.25">
      <c r="C8" s="155" t="str">
        <f>Índice!Q14</f>
        <v>Gráfico 3 - Idade média do canavial (Brasil e regiões)</v>
      </c>
      <c r="D8" s="155"/>
      <c r="E8" s="155"/>
      <c r="F8" s="155"/>
    </row>
    <row r="10" spans="1:137" x14ac:dyDescent="0.25">
      <c r="A10" s="4" t="s">
        <v>6</v>
      </c>
      <c r="B10" s="4"/>
      <c r="C10" s="15" t="s">
        <v>30</v>
      </c>
      <c r="D10" s="15" t="s">
        <v>31</v>
      </c>
      <c r="E10" s="15" t="s">
        <v>32</v>
      </c>
      <c r="F10" s="5"/>
    </row>
    <row r="11" spans="1:137" ht="30" customHeight="1" x14ac:dyDescent="0.25">
      <c r="C11" s="156" t="s">
        <v>36</v>
      </c>
      <c r="D11" s="156"/>
      <c r="E11" s="156"/>
      <c r="F11" s="24"/>
    </row>
    <row r="12" spans="1:137" x14ac:dyDescent="0.25">
      <c r="A12" s="6" t="s">
        <v>21</v>
      </c>
      <c r="B12" s="6"/>
      <c r="C12" s="12">
        <v>3.5158120889558919</v>
      </c>
      <c r="D12" s="12">
        <v>3.4577208223142337</v>
      </c>
      <c r="E12" s="12">
        <v>4.0720388558502973</v>
      </c>
      <c r="F12" s="33"/>
    </row>
    <row r="13" spans="1:137" x14ac:dyDescent="0.25">
      <c r="A13" s="6" t="s">
        <v>22</v>
      </c>
      <c r="B13" s="6"/>
      <c r="C13" s="12">
        <v>3.3732685757851097</v>
      </c>
      <c r="D13" s="12">
        <v>3.3109104474939293</v>
      </c>
      <c r="E13" s="12">
        <v>4.0457350589362395</v>
      </c>
      <c r="F13" s="33"/>
    </row>
    <row r="14" spans="1:137" x14ac:dyDescent="0.25">
      <c r="A14" s="6" t="s">
        <v>23</v>
      </c>
      <c r="B14" s="6"/>
      <c r="C14" s="12">
        <v>3.341471705143904</v>
      </c>
      <c r="D14" s="12">
        <v>3.2631767803201646</v>
      </c>
      <c r="E14" s="12">
        <v>4.0847674665602014</v>
      </c>
    </row>
    <row r="15" spans="1:137" x14ac:dyDescent="0.25">
      <c r="A15" s="6" t="s">
        <v>24</v>
      </c>
      <c r="B15" s="6"/>
      <c r="C15" s="12">
        <v>3.2820454408313839</v>
      </c>
      <c r="D15" s="12">
        <v>3.2178130069301649</v>
      </c>
      <c r="E15" s="12">
        <v>4.0950209554481649</v>
      </c>
    </row>
    <row r="16" spans="1:137" x14ac:dyDescent="0.25">
      <c r="A16" s="6" t="s">
        <v>25</v>
      </c>
      <c r="B16" s="6"/>
      <c r="C16" s="12">
        <v>3.9146339035494848</v>
      </c>
      <c r="D16" s="12">
        <v>3.8371930453777292</v>
      </c>
      <c r="E16" s="12">
        <v>4.5999195019482366</v>
      </c>
    </row>
    <row r="17" spans="1:5" x14ac:dyDescent="0.25">
      <c r="A17" s="6" t="s">
        <v>26</v>
      </c>
      <c r="B17" s="6"/>
      <c r="C17" s="12">
        <v>3.8750313351639094</v>
      </c>
      <c r="D17" s="12">
        <v>3.7979133157943084</v>
      </c>
      <c r="E17" s="12">
        <v>4.5528514460655138</v>
      </c>
    </row>
    <row r="18" spans="1:5" x14ac:dyDescent="0.25">
      <c r="A18" s="6" t="s">
        <v>27</v>
      </c>
      <c r="B18" s="6"/>
      <c r="C18" s="12">
        <v>3.9248422317026281</v>
      </c>
      <c r="D18" s="12">
        <v>3.8549217357703434</v>
      </c>
      <c r="E18" s="12">
        <v>4.5430928620010942</v>
      </c>
    </row>
    <row r="19" spans="1:5" x14ac:dyDescent="0.25">
      <c r="A19" s="6" t="s">
        <v>28</v>
      </c>
      <c r="B19" s="6"/>
      <c r="C19" s="12">
        <v>3.7836990092418641</v>
      </c>
      <c r="D19" s="12">
        <v>3.6994612353368796</v>
      </c>
      <c r="E19" s="12">
        <v>4.4985723500129229</v>
      </c>
    </row>
    <row r="20" spans="1:5" x14ac:dyDescent="0.25">
      <c r="A20" s="6"/>
      <c r="B20" s="6"/>
      <c r="C20" s="12"/>
      <c r="D20" s="12"/>
      <c r="E20" s="12"/>
    </row>
    <row r="21" spans="1:5" x14ac:dyDescent="0.25">
      <c r="A21" s="6"/>
      <c r="B21" s="140" t="s">
        <v>263</v>
      </c>
      <c r="C21" s="12"/>
      <c r="D21" s="12"/>
      <c r="E21" s="12"/>
    </row>
    <row r="22" spans="1:5" x14ac:dyDescent="0.25">
      <c r="A22" s="6"/>
      <c r="B22" s="140" t="s">
        <v>264</v>
      </c>
      <c r="C22" s="12"/>
      <c r="D22" s="12"/>
      <c r="E22" s="12"/>
    </row>
    <row r="23" spans="1:5" x14ac:dyDescent="0.25">
      <c r="B23" s="140" t="s">
        <v>265</v>
      </c>
    </row>
  </sheetData>
  <mergeCells count="2">
    <mergeCell ref="C8:F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121" customWidth="1"/>
    <col min="2" max="2" width="8.7109375" style="2" customWidth="1"/>
    <col min="3" max="8" width="14.140625" style="2" customWidth="1"/>
    <col min="9" max="12" width="9.140625" style="2"/>
    <col min="13" max="13" width="10" style="2" bestFit="1" customWidth="1"/>
    <col min="14" max="16384" width="9.140625" style="2"/>
  </cols>
  <sheetData>
    <row r="1" spans="1:130" x14ac:dyDescent="0.25">
      <c r="A1" s="120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A5" s="122"/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62" t="str">
        <f>Índice!AM38</f>
        <v>Gráfico 39 - Exportações e importações brasileiras de etanol – 2008 a 2019</v>
      </c>
      <c r="D8" s="131"/>
    </row>
    <row r="9" spans="1:130" x14ac:dyDescent="0.25">
      <c r="C9" s="113"/>
    </row>
    <row r="10" spans="1:130" x14ac:dyDescent="0.25">
      <c r="A10" s="123" t="s">
        <v>0</v>
      </c>
      <c r="C10" s="112" t="s">
        <v>57</v>
      </c>
      <c r="D10" s="112" t="s">
        <v>180</v>
      </c>
    </row>
    <row r="11" spans="1:130" x14ac:dyDescent="0.25">
      <c r="B11" s="4"/>
      <c r="C11" s="52" t="s">
        <v>4</v>
      </c>
      <c r="D11" s="52"/>
    </row>
    <row r="12" spans="1:130" x14ac:dyDescent="0.25">
      <c r="A12" s="69">
        <v>2008</v>
      </c>
      <c r="B12" s="6"/>
      <c r="C12" s="108">
        <v>5.1239928949999998</v>
      </c>
      <c r="D12" s="109">
        <v>4.6655299999999998E-4</v>
      </c>
    </row>
    <row r="13" spans="1:130" x14ac:dyDescent="0.25">
      <c r="A13" s="69">
        <v>2009</v>
      </c>
      <c r="B13" s="6"/>
      <c r="C13" s="108">
        <v>3.2964648680000006</v>
      </c>
      <c r="D13" s="109">
        <v>4.4078770000000001E-3</v>
      </c>
    </row>
    <row r="14" spans="1:130" x14ac:dyDescent="0.25">
      <c r="A14" s="69">
        <v>2010</v>
      </c>
      <c r="B14" s="6"/>
      <c r="C14" s="108">
        <v>1.9001646000000001</v>
      </c>
      <c r="D14" s="109">
        <v>7.5569119000000004E-2</v>
      </c>
    </row>
    <row r="15" spans="1:130" x14ac:dyDescent="0.25">
      <c r="A15" s="69">
        <v>2011</v>
      </c>
      <c r="B15" s="6"/>
      <c r="C15" s="108">
        <v>1.9640168120000001</v>
      </c>
      <c r="D15" s="109">
        <v>1.136980251</v>
      </c>
    </row>
    <row r="16" spans="1:130" x14ac:dyDescent="0.25">
      <c r="A16" s="69">
        <v>2012</v>
      </c>
      <c r="B16" s="6"/>
      <c r="C16" s="108">
        <v>3.0503729769999999</v>
      </c>
      <c r="D16" s="109">
        <v>0.55388598600000005</v>
      </c>
      <c r="G16" s="67"/>
    </row>
    <row r="17" spans="1:12" x14ac:dyDescent="0.25">
      <c r="A17" s="69">
        <v>2013</v>
      </c>
      <c r="B17" s="6"/>
      <c r="C17" s="25">
        <v>2.916560681</v>
      </c>
      <c r="D17" s="109">
        <v>0.13171165000000001</v>
      </c>
    </row>
    <row r="18" spans="1:12" x14ac:dyDescent="0.25">
      <c r="A18" s="69">
        <v>2014</v>
      </c>
      <c r="B18" s="6"/>
      <c r="C18" s="25">
        <v>1.3979149900000001</v>
      </c>
      <c r="D18" s="109">
        <v>0.45200340700000002</v>
      </c>
    </row>
    <row r="19" spans="1:12" x14ac:dyDescent="0.25">
      <c r="A19" s="69">
        <v>2015</v>
      </c>
      <c r="B19" s="6"/>
      <c r="C19" s="25">
        <v>1.8671985899999999</v>
      </c>
      <c r="D19" s="109">
        <v>0.51288081100000005</v>
      </c>
    </row>
    <row r="20" spans="1:12" x14ac:dyDescent="0.25">
      <c r="A20" s="69">
        <v>2016</v>
      </c>
      <c r="B20" s="6"/>
      <c r="C20" s="25">
        <v>1.789033876</v>
      </c>
      <c r="D20" s="109">
        <v>0.83214410699999997</v>
      </c>
      <c r="J20" s="67"/>
    </row>
    <row r="21" spans="1:12" x14ac:dyDescent="0.25">
      <c r="A21" s="69">
        <v>2017</v>
      </c>
      <c r="B21" s="6"/>
      <c r="C21" s="25">
        <v>1.3801527950000001</v>
      </c>
      <c r="D21" s="109">
        <v>1.825641606</v>
      </c>
      <c r="J21" s="67"/>
    </row>
    <row r="22" spans="1:12" x14ac:dyDescent="0.25">
      <c r="A22" s="69">
        <v>2018</v>
      </c>
      <c r="B22" s="6"/>
      <c r="C22" s="25">
        <v>1.6892236839999999</v>
      </c>
      <c r="D22" s="109">
        <v>1.7753325630000001</v>
      </c>
    </row>
    <row r="23" spans="1:12" x14ac:dyDescent="0.25">
      <c r="A23" s="69">
        <v>2019</v>
      </c>
      <c r="C23" s="25">
        <v>1.98380114</v>
      </c>
      <c r="D23" s="109">
        <v>1.457601836</v>
      </c>
      <c r="L23" s="25"/>
    </row>
    <row r="24" spans="1:12" x14ac:dyDescent="0.25">
      <c r="A24" s="38"/>
      <c r="C24" s="25"/>
      <c r="D24" s="25"/>
    </row>
    <row r="25" spans="1:12" x14ac:dyDescent="0.25">
      <c r="A25" s="38"/>
      <c r="B25" s="141" t="s">
        <v>263</v>
      </c>
      <c r="C25" s="25"/>
      <c r="D25" s="25"/>
    </row>
    <row r="26" spans="1:12" x14ac:dyDescent="0.25">
      <c r="A26" s="38"/>
      <c r="B26" s="141" t="s">
        <v>274</v>
      </c>
      <c r="C26" s="25"/>
      <c r="D26" s="25"/>
    </row>
    <row r="27" spans="1:12" x14ac:dyDescent="0.25">
      <c r="A27" s="38"/>
      <c r="C27" s="25"/>
      <c r="D27" s="25"/>
    </row>
    <row r="28" spans="1:12" x14ac:dyDescent="0.25">
      <c r="A28" s="38"/>
      <c r="C28" s="25"/>
      <c r="D28" s="25"/>
    </row>
    <row r="29" spans="1:12" x14ac:dyDescent="0.25">
      <c r="A29" s="38"/>
      <c r="C29" s="25"/>
      <c r="D29" s="25"/>
    </row>
    <row r="30" spans="1:12" x14ac:dyDescent="0.25">
      <c r="A30" s="38"/>
      <c r="C30" s="25"/>
      <c r="D30" s="25"/>
    </row>
    <row r="31" spans="1:12" x14ac:dyDescent="0.25">
      <c r="A31" s="38"/>
      <c r="C31" s="25"/>
      <c r="D31" s="25"/>
    </row>
    <row r="32" spans="1:12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69"/>
      <c r="C36" s="25"/>
      <c r="D36" s="25"/>
    </row>
    <row r="37" spans="1:4" x14ac:dyDescent="0.25">
      <c r="A37" s="69"/>
      <c r="C37" s="25"/>
      <c r="D37" s="25"/>
    </row>
    <row r="38" spans="1:4" x14ac:dyDescent="0.25">
      <c r="A38" s="69"/>
      <c r="C38" s="25"/>
      <c r="D38" s="25"/>
    </row>
    <row r="39" spans="1:4" x14ac:dyDescent="0.25">
      <c r="A39" s="69"/>
      <c r="C39" s="25"/>
      <c r="D39" s="25"/>
    </row>
    <row r="40" spans="1:4" x14ac:dyDescent="0.25">
      <c r="A40" s="69"/>
      <c r="C40" s="25"/>
      <c r="D40" s="25"/>
    </row>
    <row r="41" spans="1:4" x14ac:dyDescent="0.25">
      <c r="A41" s="69"/>
      <c r="C41" s="25"/>
      <c r="D41" s="25"/>
    </row>
    <row r="42" spans="1:4" x14ac:dyDescent="0.25">
      <c r="A42" s="69"/>
      <c r="C42" s="25"/>
      <c r="D42" s="25"/>
    </row>
    <row r="43" spans="1:4" x14ac:dyDescent="0.25">
      <c r="A43" s="69"/>
      <c r="C43" s="25"/>
      <c r="D43" s="25"/>
    </row>
    <row r="44" spans="1:4" x14ac:dyDescent="0.25">
      <c r="A44" s="69"/>
      <c r="C44" s="25"/>
      <c r="D44" s="25"/>
    </row>
    <row r="45" spans="1:4" x14ac:dyDescent="0.25">
      <c r="A45" s="69"/>
      <c r="C45" s="25"/>
      <c r="D45" s="25"/>
    </row>
    <row r="46" spans="1:4" x14ac:dyDescent="0.25">
      <c r="A46" s="69"/>
      <c r="C46" s="25"/>
      <c r="D46" s="25"/>
    </row>
    <row r="47" spans="1:4" x14ac:dyDescent="0.25">
      <c r="A47" s="69"/>
      <c r="C47" s="25"/>
      <c r="D47" s="25"/>
    </row>
    <row r="48" spans="1:4" x14ac:dyDescent="0.25">
      <c r="A48" s="69"/>
      <c r="C48" s="25"/>
      <c r="D48" s="25"/>
    </row>
    <row r="49" spans="1:4" x14ac:dyDescent="0.25">
      <c r="A49" s="69"/>
      <c r="C49" s="25"/>
      <c r="D49" s="25"/>
    </row>
    <row r="50" spans="1:4" x14ac:dyDescent="0.25">
      <c r="A50" s="69"/>
      <c r="C50" s="25"/>
      <c r="D50" s="25"/>
    </row>
    <row r="51" spans="1:4" x14ac:dyDescent="0.25">
      <c r="A51" s="69"/>
      <c r="C51" s="25"/>
      <c r="D51" s="25"/>
    </row>
    <row r="52" spans="1:4" x14ac:dyDescent="0.25">
      <c r="A52" s="69"/>
      <c r="C52" s="25"/>
      <c r="D52" s="25"/>
    </row>
    <row r="53" spans="1:4" x14ac:dyDescent="0.25">
      <c r="A53" s="69"/>
      <c r="C53" s="25"/>
      <c r="D53" s="25"/>
    </row>
    <row r="54" spans="1:4" x14ac:dyDescent="0.25">
      <c r="A54" s="69"/>
      <c r="C54" s="25"/>
      <c r="D54" s="25"/>
    </row>
    <row r="55" spans="1:4" x14ac:dyDescent="0.25">
      <c r="A55" s="69"/>
      <c r="C55" s="25"/>
      <c r="D55" s="25"/>
    </row>
    <row r="56" spans="1:4" x14ac:dyDescent="0.25">
      <c r="A56" s="69"/>
      <c r="C56" s="25"/>
      <c r="D56" s="25"/>
    </row>
    <row r="57" spans="1:4" x14ac:dyDescent="0.25">
      <c r="A57" s="69"/>
      <c r="C57" s="25"/>
      <c r="D57" s="25"/>
    </row>
    <row r="58" spans="1:4" x14ac:dyDescent="0.25">
      <c r="A58" s="69"/>
      <c r="C58" s="25"/>
      <c r="D58" s="25"/>
    </row>
    <row r="59" spans="1:4" x14ac:dyDescent="0.25">
      <c r="A59" s="69"/>
      <c r="C59" s="25"/>
      <c r="D59" s="25"/>
    </row>
    <row r="60" spans="1:4" x14ac:dyDescent="0.25">
      <c r="A60" s="69"/>
      <c r="C60" s="25"/>
      <c r="D60" s="25"/>
    </row>
    <row r="61" spans="1:4" x14ac:dyDescent="0.25">
      <c r="A61" s="69"/>
      <c r="C61" s="25"/>
      <c r="D61" s="25"/>
    </row>
    <row r="62" spans="1:4" x14ac:dyDescent="0.25">
      <c r="A62" s="69"/>
      <c r="C62" s="25"/>
      <c r="D62" s="25"/>
    </row>
    <row r="63" spans="1:4" x14ac:dyDescent="0.25">
      <c r="A63" s="69"/>
      <c r="C63" s="25"/>
      <c r="D63" s="25"/>
    </row>
    <row r="64" spans="1:4" x14ac:dyDescent="0.25">
      <c r="A64" s="69"/>
      <c r="C64" s="25"/>
      <c r="D64" s="25"/>
    </row>
    <row r="65" spans="1:4" x14ac:dyDescent="0.25">
      <c r="A65" s="69"/>
      <c r="C65" s="25"/>
      <c r="D65" s="25"/>
    </row>
    <row r="66" spans="1:4" x14ac:dyDescent="0.25">
      <c r="A66" s="69"/>
      <c r="C66" s="25"/>
      <c r="D66" s="25"/>
    </row>
    <row r="67" spans="1:4" x14ac:dyDescent="0.25">
      <c r="A67" s="69"/>
      <c r="C67" s="25"/>
      <c r="D67" s="25"/>
    </row>
    <row r="68" spans="1:4" x14ac:dyDescent="0.25">
      <c r="A68" s="69"/>
      <c r="C68" s="25"/>
      <c r="D68" s="25"/>
    </row>
    <row r="69" spans="1:4" x14ac:dyDescent="0.25">
      <c r="A69" s="69"/>
      <c r="C69" s="25"/>
      <c r="D69" s="25"/>
    </row>
    <row r="70" spans="1:4" x14ac:dyDescent="0.25">
      <c r="A70" s="69"/>
      <c r="C70" s="25"/>
      <c r="D70" s="25"/>
    </row>
    <row r="71" spans="1:4" x14ac:dyDescent="0.25">
      <c r="A71" s="69"/>
      <c r="C71" s="25"/>
      <c r="D71" s="25"/>
    </row>
    <row r="72" spans="1:4" x14ac:dyDescent="0.25">
      <c r="A72" s="69"/>
      <c r="C72" s="25"/>
      <c r="D72" s="25"/>
    </row>
    <row r="73" spans="1:4" x14ac:dyDescent="0.25">
      <c r="A73" s="69"/>
      <c r="C73" s="25"/>
      <c r="D73" s="25"/>
    </row>
    <row r="74" spans="1:4" x14ac:dyDescent="0.25">
      <c r="A74" s="69"/>
      <c r="C74" s="25"/>
      <c r="D74" s="25"/>
    </row>
    <row r="75" spans="1:4" x14ac:dyDescent="0.25">
      <c r="A75" s="69"/>
      <c r="C75" s="25"/>
      <c r="D75" s="25"/>
    </row>
    <row r="76" spans="1:4" x14ac:dyDescent="0.25">
      <c r="A76" s="69"/>
      <c r="C76" s="25"/>
      <c r="D76" s="25"/>
    </row>
    <row r="77" spans="1:4" x14ac:dyDescent="0.25">
      <c r="A77" s="69"/>
      <c r="C77" s="25"/>
      <c r="D77" s="25"/>
    </row>
    <row r="78" spans="1:4" x14ac:dyDescent="0.25">
      <c r="A78" s="69"/>
      <c r="C78" s="25"/>
      <c r="D78" s="25"/>
    </row>
    <row r="79" spans="1:4" x14ac:dyDescent="0.25">
      <c r="A79" s="69"/>
      <c r="C79" s="25"/>
      <c r="D79" s="25"/>
    </row>
    <row r="80" spans="1:4" x14ac:dyDescent="0.25">
      <c r="A80" s="69"/>
      <c r="C80" s="25"/>
      <c r="D80" s="25"/>
    </row>
    <row r="81" spans="1:4" x14ac:dyDescent="0.25">
      <c r="A81" s="69"/>
      <c r="C81" s="25"/>
      <c r="D81" s="25"/>
    </row>
    <row r="82" spans="1:4" x14ac:dyDescent="0.25">
      <c r="A82" s="69"/>
      <c r="C82" s="25"/>
      <c r="D82" s="25"/>
    </row>
    <row r="83" spans="1:4" x14ac:dyDescent="0.25">
      <c r="A83" s="69"/>
      <c r="C83" s="25"/>
      <c r="D83" s="25"/>
    </row>
    <row r="84" spans="1:4" x14ac:dyDescent="0.25">
      <c r="A84" s="69"/>
      <c r="C84" s="25"/>
      <c r="D84" s="25"/>
    </row>
    <row r="85" spans="1:4" x14ac:dyDescent="0.25">
      <c r="A85" s="69"/>
      <c r="C85" s="25"/>
      <c r="D85" s="25"/>
    </row>
    <row r="86" spans="1:4" x14ac:dyDescent="0.25">
      <c r="A86" s="69"/>
      <c r="C86" s="25"/>
      <c r="D86" s="25"/>
    </row>
    <row r="87" spans="1:4" x14ac:dyDescent="0.25">
      <c r="A87" s="69"/>
      <c r="C87" s="25"/>
      <c r="D87" s="25"/>
    </row>
    <row r="88" spans="1:4" x14ac:dyDescent="0.25">
      <c r="A88" s="69"/>
      <c r="C88" s="25"/>
      <c r="D88" s="25"/>
    </row>
    <row r="89" spans="1:4" x14ac:dyDescent="0.25">
      <c r="A89" s="69"/>
      <c r="C89" s="25"/>
      <c r="D89" s="25"/>
    </row>
    <row r="90" spans="1:4" x14ac:dyDescent="0.25">
      <c r="A90" s="69"/>
      <c r="C90" s="25"/>
      <c r="D90" s="25"/>
    </row>
    <row r="91" spans="1:4" x14ac:dyDescent="0.25">
      <c r="A91" s="69"/>
      <c r="C91" s="25"/>
      <c r="D91" s="25"/>
    </row>
    <row r="92" spans="1:4" x14ac:dyDescent="0.25">
      <c r="A92" s="69"/>
      <c r="C92" s="25"/>
      <c r="D92" s="25"/>
    </row>
    <row r="93" spans="1:4" x14ac:dyDescent="0.25">
      <c r="A93" s="69"/>
      <c r="C93" s="25"/>
      <c r="D93" s="25"/>
    </row>
    <row r="94" spans="1:4" x14ac:dyDescent="0.25">
      <c r="A94" s="69"/>
      <c r="C94" s="25"/>
      <c r="D94" s="25"/>
    </row>
    <row r="95" spans="1:4" x14ac:dyDescent="0.25">
      <c r="A95" s="69"/>
      <c r="C95" s="25"/>
      <c r="D95" s="25"/>
    </row>
    <row r="96" spans="1:4" x14ac:dyDescent="0.25">
      <c r="A96" s="69"/>
      <c r="C96" s="25"/>
      <c r="D96" s="25"/>
    </row>
    <row r="97" spans="1:4" x14ac:dyDescent="0.25">
      <c r="A97" s="69"/>
      <c r="C97" s="25"/>
      <c r="D97" s="25"/>
    </row>
    <row r="98" spans="1:4" x14ac:dyDescent="0.25">
      <c r="A98" s="69"/>
      <c r="C98" s="25"/>
      <c r="D98" s="25"/>
    </row>
    <row r="99" spans="1:4" x14ac:dyDescent="0.25">
      <c r="A99" s="69"/>
      <c r="C99" s="25"/>
      <c r="D99" s="25"/>
    </row>
    <row r="100" spans="1:4" x14ac:dyDescent="0.25">
      <c r="A100" s="69"/>
      <c r="C100" s="25"/>
      <c r="D100" s="25"/>
    </row>
    <row r="101" spans="1:4" x14ac:dyDescent="0.25">
      <c r="A101" s="69"/>
      <c r="C101" s="25"/>
      <c r="D101" s="25"/>
    </row>
    <row r="102" spans="1:4" x14ac:dyDescent="0.25">
      <c r="A102" s="69"/>
      <c r="C102" s="25"/>
      <c r="D102" s="25"/>
    </row>
    <row r="103" spans="1:4" x14ac:dyDescent="0.25">
      <c r="A103" s="69"/>
      <c r="C103" s="25"/>
      <c r="D103" s="25"/>
    </row>
    <row r="104" spans="1:4" x14ac:dyDescent="0.25">
      <c r="A104" s="69"/>
      <c r="C104" s="25"/>
      <c r="D104" s="25"/>
    </row>
    <row r="105" spans="1:4" x14ac:dyDescent="0.25">
      <c r="C105" s="25"/>
      <c r="D105" s="25"/>
    </row>
    <row r="106" spans="1:4" x14ac:dyDescent="0.25">
      <c r="C106" s="25"/>
      <c r="D106" s="25"/>
    </row>
    <row r="107" spans="1:4" x14ac:dyDescent="0.25"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121" customWidth="1"/>
    <col min="2" max="2" width="8.7109375" style="2" customWidth="1"/>
    <col min="3" max="4" width="14.140625" style="2" customWidth="1"/>
    <col min="5" max="5" width="21.7109375" style="2" customWidth="1"/>
    <col min="6" max="7" width="14.140625" style="2" customWidth="1"/>
    <col min="8" max="11" width="9.140625" style="2"/>
    <col min="12" max="12" width="10" style="2" bestFit="1" customWidth="1"/>
    <col min="13" max="16384" width="9.140625" style="2"/>
  </cols>
  <sheetData>
    <row r="1" spans="1:129" x14ac:dyDescent="0.25">
      <c r="A1" s="120" t="s">
        <v>1</v>
      </c>
      <c r="B1" s="1"/>
    </row>
    <row r="2" spans="1:129" ht="6" customHeight="1" x14ac:dyDescent="0.25"/>
    <row r="3" spans="1:129" ht="19.5" customHeight="1" x14ac:dyDescent="0.25"/>
    <row r="5" spans="1:129" s="93" customFormat="1" ht="23.25" x14ac:dyDescent="0.25">
      <c r="A5" s="122"/>
      <c r="D5" s="7"/>
      <c r="E5" s="7"/>
      <c r="F5" s="7" t="str">
        <f>Título</f>
        <v>Análise de Conjuntura 2019</v>
      </c>
      <c r="G5" s="7"/>
      <c r="H5" s="7"/>
      <c r="I5" s="7"/>
      <c r="J5" s="97"/>
      <c r="K5" s="97"/>
      <c r="L5" s="97"/>
      <c r="M5" s="9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</row>
    <row r="8" spans="1:129" x14ac:dyDescent="0.25">
      <c r="C8" s="62" t="str">
        <f>Índice!_Ref515355743</f>
        <v>Gráfico 40 - Exportações e importações mensais de etanol – 2018 a 2019</v>
      </c>
      <c r="D8" s="131"/>
    </row>
    <row r="9" spans="1:129" x14ac:dyDescent="0.25">
      <c r="C9" s="113"/>
    </row>
    <row r="10" spans="1:129" x14ac:dyDescent="0.25">
      <c r="A10" s="123" t="s">
        <v>54</v>
      </c>
      <c r="C10" s="112" t="s">
        <v>57</v>
      </c>
      <c r="D10" s="112" t="s">
        <v>180</v>
      </c>
    </row>
    <row r="11" spans="1:129" x14ac:dyDescent="0.25">
      <c r="B11" s="4"/>
      <c r="C11" s="52" t="s">
        <v>51</v>
      </c>
      <c r="D11" s="52"/>
    </row>
    <row r="12" spans="1:129" x14ac:dyDescent="0.25">
      <c r="A12" s="38">
        <v>43101</v>
      </c>
      <c r="B12" s="6"/>
      <c r="C12" s="108">
        <v>121.666431</v>
      </c>
      <c r="D12" s="109">
        <v>164.59953899999999</v>
      </c>
    </row>
    <row r="13" spans="1:129" x14ac:dyDescent="0.25">
      <c r="A13" s="38">
        <v>43132</v>
      </c>
      <c r="B13" s="6"/>
      <c r="C13" s="108">
        <v>62.055717999999999</v>
      </c>
      <c r="D13" s="109">
        <v>163.351258</v>
      </c>
    </row>
    <row r="14" spans="1:129" x14ac:dyDescent="0.25">
      <c r="A14" s="38">
        <v>43160</v>
      </c>
      <c r="B14" s="6"/>
      <c r="C14" s="108">
        <v>66.341082</v>
      </c>
      <c r="D14" s="109">
        <v>325.57121799999999</v>
      </c>
    </row>
    <row r="15" spans="1:129" x14ac:dyDescent="0.25">
      <c r="A15" s="38">
        <v>43191</v>
      </c>
      <c r="B15" s="6"/>
      <c r="C15" s="108">
        <v>74.859627000000003</v>
      </c>
      <c r="D15" s="109">
        <v>392.35443800000002</v>
      </c>
    </row>
    <row r="16" spans="1:129" x14ac:dyDescent="0.25">
      <c r="A16" s="38">
        <v>43221</v>
      </c>
      <c r="B16" s="6"/>
      <c r="C16" s="108">
        <v>246.71053900000001</v>
      </c>
      <c r="D16" s="109">
        <v>47.610458999999999</v>
      </c>
      <c r="E16" s="66"/>
    </row>
    <row r="17" spans="1:9" x14ac:dyDescent="0.25">
      <c r="A17" s="38">
        <v>43252</v>
      </c>
      <c r="B17" s="6"/>
      <c r="C17" s="25">
        <v>107.658092</v>
      </c>
      <c r="D17" s="109">
        <v>174.534907</v>
      </c>
    </row>
    <row r="18" spans="1:9" x14ac:dyDescent="0.25">
      <c r="A18" s="38">
        <v>43282</v>
      </c>
      <c r="B18" s="6"/>
      <c r="C18" s="25">
        <v>180.94805500000001</v>
      </c>
      <c r="D18" s="109">
        <v>142.44902099999999</v>
      </c>
    </row>
    <row r="19" spans="1:9" x14ac:dyDescent="0.25">
      <c r="A19" s="38">
        <v>43313</v>
      </c>
      <c r="B19" s="6"/>
      <c r="C19" s="25">
        <v>132.450233</v>
      </c>
      <c r="D19" s="109">
        <v>68.772426999999993</v>
      </c>
    </row>
    <row r="20" spans="1:9" x14ac:dyDescent="0.25">
      <c r="A20" s="38">
        <v>43344</v>
      </c>
      <c r="B20" s="6"/>
      <c r="C20" s="25">
        <v>91.573719999999994</v>
      </c>
      <c r="D20" s="109">
        <v>103.29445699999999</v>
      </c>
      <c r="G20" s="67"/>
    </row>
    <row r="21" spans="1:9" x14ac:dyDescent="0.25">
      <c r="A21" s="38">
        <v>43374</v>
      </c>
      <c r="B21" s="6"/>
      <c r="C21" s="25">
        <v>148.54037500000001</v>
      </c>
      <c r="D21" s="109">
        <v>139.41093100000001</v>
      </c>
      <c r="G21" s="67"/>
    </row>
    <row r="22" spans="1:9" x14ac:dyDescent="0.25">
      <c r="A22" s="38">
        <v>43405</v>
      </c>
      <c r="B22" s="6"/>
      <c r="C22" s="25">
        <v>279.37742500000002</v>
      </c>
      <c r="D22" s="109">
        <v>47.720934999999997</v>
      </c>
    </row>
    <row r="23" spans="1:9" x14ac:dyDescent="0.25">
      <c r="A23" s="38">
        <v>43435</v>
      </c>
      <c r="C23" s="25">
        <v>177.04238699999999</v>
      </c>
      <c r="D23" s="109">
        <v>5.662973</v>
      </c>
      <c r="I23" s="25"/>
    </row>
    <row r="24" spans="1:9" x14ac:dyDescent="0.25">
      <c r="A24" s="38">
        <v>43466</v>
      </c>
      <c r="C24" s="25">
        <v>103.966083</v>
      </c>
      <c r="D24" s="25">
        <v>155.65576200000001</v>
      </c>
    </row>
    <row r="25" spans="1:9" x14ac:dyDescent="0.25">
      <c r="A25" s="38">
        <v>43497</v>
      </c>
      <c r="C25" s="25">
        <v>132.499979</v>
      </c>
      <c r="D25" s="25">
        <v>128.891672</v>
      </c>
    </row>
    <row r="26" spans="1:9" x14ac:dyDescent="0.25">
      <c r="A26" s="38">
        <v>43525</v>
      </c>
      <c r="C26" s="25">
        <v>130.33367799999999</v>
      </c>
      <c r="D26" s="25">
        <v>111.66510700000001</v>
      </c>
    </row>
    <row r="27" spans="1:9" x14ac:dyDescent="0.25">
      <c r="A27" s="38">
        <v>43556</v>
      </c>
      <c r="C27" s="25">
        <v>4.1511069999999997</v>
      </c>
      <c r="D27" s="25">
        <v>230.72109399999999</v>
      </c>
    </row>
    <row r="28" spans="1:9" x14ac:dyDescent="0.25">
      <c r="A28" s="38">
        <v>43586</v>
      </c>
      <c r="C28" s="25">
        <v>309.10210899999998</v>
      </c>
      <c r="D28" s="25">
        <v>84.276025000000004</v>
      </c>
    </row>
    <row r="29" spans="1:9" x14ac:dyDescent="0.25">
      <c r="A29" s="38">
        <v>43617</v>
      </c>
      <c r="C29" s="25">
        <v>146.81460200000001</v>
      </c>
      <c r="D29" s="25">
        <v>184.99422899999999</v>
      </c>
    </row>
    <row r="30" spans="1:9" x14ac:dyDescent="0.25">
      <c r="A30" s="38">
        <v>43647</v>
      </c>
      <c r="C30" s="25">
        <v>208.125685</v>
      </c>
      <c r="D30" s="25">
        <v>96.080184000000003</v>
      </c>
    </row>
    <row r="31" spans="1:9" x14ac:dyDescent="0.25">
      <c r="A31" s="38">
        <v>43678</v>
      </c>
      <c r="C31" s="25">
        <v>170.500111</v>
      </c>
      <c r="D31" s="25">
        <v>85.997386000000006</v>
      </c>
    </row>
    <row r="32" spans="1:9" x14ac:dyDescent="0.25">
      <c r="A32" s="38">
        <v>43709</v>
      </c>
      <c r="C32" s="25">
        <v>161.3742</v>
      </c>
      <c r="D32" s="25">
        <v>182.48363900000001</v>
      </c>
    </row>
    <row r="33" spans="1:4" x14ac:dyDescent="0.25">
      <c r="A33" s="38">
        <v>43739</v>
      </c>
      <c r="C33" s="25">
        <v>181.49017900000001</v>
      </c>
      <c r="D33" s="25">
        <v>47.985230999999999</v>
      </c>
    </row>
    <row r="34" spans="1:4" x14ac:dyDescent="0.25">
      <c r="A34" s="38">
        <v>43770</v>
      </c>
      <c r="C34" s="25">
        <v>210.19812099999999</v>
      </c>
      <c r="D34" s="25">
        <v>82.760579000000007</v>
      </c>
    </row>
    <row r="35" spans="1:4" x14ac:dyDescent="0.25">
      <c r="A35" s="38">
        <v>43800</v>
      </c>
      <c r="C35" s="25">
        <v>225.24528599999999</v>
      </c>
      <c r="D35" s="25">
        <v>66.090928000000005</v>
      </c>
    </row>
    <row r="36" spans="1:4" x14ac:dyDescent="0.25">
      <c r="A36" s="69"/>
      <c r="C36" s="25"/>
      <c r="D36" s="25"/>
    </row>
    <row r="37" spans="1:4" x14ac:dyDescent="0.25">
      <c r="A37" s="69"/>
      <c r="B37" s="141" t="s">
        <v>263</v>
      </c>
      <c r="C37" s="25"/>
      <c r="D37" s="25"/>
    </row>
    <row r="38" spans="1:4" x14ac:dyDescent="0.25">
      <c r="A38" s="69"/>
      <c r="B38" s="141" t="s">
        <v>274</v>
      </c>
      <c r="C38" s="25"/>
      <c r="D38" s="25"/>
    </row>
    <row r="39" spans="1:4" x14ac:dyDescent="0.25">
      <c r="A39" s="69"/>
      <c r="C39" s="25"/>
      <c r="D39" s="25"/>
    </row>
    <row r="40" spans="1:4" x14ac:dyDescent="0.25">
      <c r="A40" s="69"/>
      <c r="C40" s="25"/>
      <c r="D40" s="25"/>
    </row>
    <row r="41" spans="1:4" x14ac:dyDescent="0.25">
      <c r="A41" s="69"/>
      <c r="C41" s="25"/>
      <c r="D41" s="25"/>
    </row>
    <row r="42" spans="1:4" x14ac:dyDescent="0.25">
      <c r="A42" s="69"/>
      <c r="C42" s="25"/>
      <c r="D42" s="25"/>
    </row>
    <row r="43" spans="1:4" x14ac:dyDescent="0.25">
      <c r="A43" s="69"/>
      <c r="C43" s="25"/>
      <c r="D43" s="25"/>
    </row>
    <row r="44" spans="1:4" x14ac:dyDescent="0.25">
      <c r="A44" s="69"/>
      <c r="C44" s="25"/>
      <c r="D44" s="25"/>
    </row>
    <row r="45" spans="1:4" x14ac:dyDescent="0.25">
      <c r="A45" s="69"/>
      <c r="C45" s="25"/>
      <c r="D45" s="25"/>
    </row>
    <row r="46" spans="1:4" x14ac:dyDescent="0.25">
      <c r="A46" s="69"/>
      <c r="C46" s="25"/>
      <c r="D46" s="25"/>
    </row>
    <row r="47" spans="1:4" x14ac:dyDescent="0.25">
      <c r="A47" s="69"/>
      <c r="C47" s="25"/>
      <c r="D47" s="25"/>
    </row>
    <row r="48" spans="1:4" x14ac:dyDescent="0.25">
      <c r="A48" s="69"/>
      <c r="C48" s="25"/>
      <c r="D48" s="25"/>
    </row>
    <row r="49" spans="1:4" x14ac:dyDescent="0.25">
      <c r="A49" s="69"/>
      <c r="C49" s="25"/>
      <c r="D49" s="25"/>
    </row>
    <row r="50" spans="1:4" x14ac:dyDescent="0.25">
      <c r="A50" s="69"/>
      <c r="C50" s="25"/>
      <c r="D50" s="25"/>
    </row>
    <row r="51" spans="1:4" x14ac:dyDescent="0.25">
      <c r="A51" s="69"/>
      <c r="C51" s="25"/>
      <c r="D51" s="25"/>
    </row>
    <row r="52" spans="1:4" x14ac:dyDescent="0.25">
      <c r="A52" s="69"/>
      <c r="C52" s="25"/>
      <c r="D52" s="25"/>
    </row>
    <row r="53" spans="1:4" x14ac:dyDescent="0.25">
      <c r="A53" s="69"/>
      <c r="C53" s="25"/>
      <c r="D53" s="25"/>
    </row>
    <row r="54" spans="1:4" x14ac:dyDescent="0.25">
      <c r="A54" s="69"/>
      <c r="C54" s="25"/>
      <c r="D54" s="25"/>
    </row>
    <row r="55" spans="1:4" x14ac:dyDescent="0.25">
      <c r="A55" s="69"/>
      <c r="C55" s="25"/>
      <c r="D55" s="25"/>
    </row>
    <row r="56" spans="1:4" x14ac:dyDescent="0.25">
      <c r="A56" s="69"/>
      <c r="C56" s="25"/>
      <c r="D56" s="25"/>
    </row>
    <row r="57" spans="1:4" x14ac:dyDescent="0.25">
      <c r="A57" s="69"/>
      <c r="C57" s="25"/>
      <c r="D57" s="25"/>
    </row>
    <row r="58" spans="1:4" x14ac:dyDescent="0.25">
      <c r="A58" s="69"/>
      <c r="C58" s="25"/>
      <c r="D58" s="25"/>
    </row>
    <row r="59" spans="1:4" x14ac:dyDescent="0.25">
      <c r="A59" s="69"/>
      <c r="C59" s="25"/>
      <c r="D59" s="25"/>
    </row>
    <row r="60" spans="1:4" x14ac:dyDescent="0.25">
      <c r="A60" s="69"/>
      <c r="C60" s="25"/>
      <c r="D60" s="25"/>
    </row>
    <row r="61" spans="1:4" x14ac:dyDescent="0.25">
      <c r="A61" s="69"/>
      <c r="C61" s="25"/>
      <c r="D61" s="25"/>
    </row>
    <row r="62" spans="1:4" x14ac:dyDescent="0.25">
      <c r="A62" s="69"/>
      <c r="C62" s="25"/>
      <c r="D62" s="25"/>
    </row>
    <row r="63" spans="1:4" x14ac:dyDescent="0.25">
      <c r="A63" s="69"/>
      <c r="C63" s="25"/>
      <c r="D63" s="25"/>
    </row>
    <row r="64" spans="1:4" x14ac:dyDescent="0.25">
      <c r="A64" s="69"/>
      <c r="C64" s="25"/>
      <c r="D64" s="25"/>
    </row>
    <row r="65" spans="1:4" x14ac:dyDescent="0.25">
      <c r="A65" s="69"/>
      <c r="C65" s="25"/>
      <c r="D65" s="25"/>
    </row>
    <row r="66" spans="1:4" x14ac:dyDescent="0.25">
      <c r="A66" s="69"/>
      <c r="C66" s="25"/>
      <c r="D66" s="25"/>
    </row>
    <row r="67" spans="1:4" x14ac:dyDescent="0.25">
      <c r="A67" s="69"/>
      <c r="C67" s="25"/>
      <c r="D67" s="25"/>
    </row>
    <row r="68" spans="1:4" x14ac:dyDescent="0.25">
      <c r="A68" s="69"/>
      <c r="C68" s="25"/>
      <c r="D68" s="25"/>
    </row>
    <row r="69" spans="1:4" x14ac:dyDescent="0.25">
      <c r="A69" s="69"/>
      <c r="C69" s="25"/>
      <c r="D69" s="25"/>
    </row>
    <row r="70" spans="1:4" x14ac:dyDescent="0.25">
      <c r="A70" s="69"/>
      <c r="C70" s="25"/>
      <c r="D70" s="25"/>
    </row>
    <row r="71" spans="1:4" x14ac:dyDescent="0.25">
      <c r="A71" s="69"/>
      <c r="C71" s="25"/>
      <c r="D71" s="25"/>
    </row>
    <row r="72" spans="1:4" x14ac:dyDescent="0.25">
      <c r="A72" s="69"/>
      <c r="C72" s="25"/>
      <c r="D72" s="25"/>
    </row>
    <row r="73" spans="1:4" x14ac:dyDescent="0.25">
      <c r="A73" s="69"/>
      <c r="C73" s="25"/>
      <c r="D73" s="25"/>
    </row>
    <row r="74" spans="1:4" x14ac:dyDescent="0.25">
      <c r="A74" s="69"/>
      <c r="C74" s="25"/>
      <c r="D74" s="25"/>
    </row>
    <row r="75" spans="1:4" x14ac:dyDescent="0.25">
      <c r="A75" s="69"/>
      <c r="C75" s="25"/>
      <c r="D75" s="25"/>
    </row>
    <row r="76" spans="1:4" x14ac:dyDescent="0.25">
      <c r="A76" s="69"/>
      <c r="C76" s="25"/>
      <c r="D76" s="25"/>
    </row>
    <row r="77" spans="1:4" x14ac:dyDescent="0.25">
      <c r="A77" s="69"/>
      <c r="C77" s="25"/>
      <c r="D77" s="25"/>
    </row>
    <row r="78" spans="1:4" x14ac:dyDescent="0.25">
      <c r="A78" s="69"/>
      <c r="C78" s="25"/>
      <c r="D78" s="25"/>
    </row>
    <row r="79" spans="1:4" x14ac:dyDescent="0.25">
      <c r="A79" s="69"/>
      <c r="C79" s="25"/>
      <c r="D79" s="25"/>
    </row>
    <row r="80" spans="1:4" x14ac:dyDescent="0.25">
      <c r="A80" s="69"/>
      <c r="C80" s="25"/>
      <c r="D80" s="25"/>
    </row>
    <row r="81" spans="1:4" x14ac:dyDescent="0.25">
      <c r="A81" s="69"/>
      <c r="C81" s="25"/>
      <c r="D81" s="25"/>
    </row>
    <row r="82" spans="1:4" x14ac:dyDescent="0.25">
      <c r="A82" s="69"/>
      <c r="C82" s="25"/>
      <c r="D82" s="25"/>
    </row>
    <row r="83" spans="1:4" x14ac:dyDescent="0.25">
      <c r="A83" s="69"/>
      <c r="C83" s="25"/>
      <c r="D83" s="25"/>
    </row>
    <row r="84" spans="1:4" x14ac:dyDescent="0.25">
      <c r="A84" s="69"/>
      <c r="C84" s="25"/>
      <c r="D84" s="25"/>
    </row>
    <row r="85" spans="1:4" x14ac:dyDescent="0.25">
      <c r="A85" s="69"/>
      <c r="C85" s="25"/>
      <c r="D85" s="25"/>
    </row>
    <row r="86" spans="1:4" x14ac:dyDescent="0.25">
      <c r="A86" s="69"/>
      <c r="C86" s="25"/>
      <c r="D86" s="25"/>
    </row>
    <row r="87" spans="1:4" x14ac:dyDescent="0.25">
      <c r="A87" s="69"/>
      <c r="C87" s="25"/>
      <c r="D87" s="25"/>
    </row>
    <row r="88" spans="1:4" x14ac:dyDescent="0.25">
      <c r="A88" s="69"/>
      <c r="C88" s="25"/>
      <c r="D88" s="25"/>
    </row>
    <row r="89" spans="1:4" x14ac:dyDescent="0.25">
      <c r="A89" s="69"/>
      <c r="C89" s="25"/>
      <c r="D89" s="25"/>
    </row>
    <row r="90" spans="1:4" x14ac:dyDescent="0.25">
      <c r="A90" s="69"/>
      <c r="C90" s="25"/>
      <c r="D90" s="25"/>
    </row>
    <row r="91" spans="1:4" x14ac:dyDescent="0.25">
      <c r="A91" s="69"/>
      <c r="C91" s="25"/>
      <c r="D91" s="25"/>
    </row>
    <row r="92" spans="1:4" x14ac:dyDescent="0.25">
      <c r="A92" s="69"/>
      <c r="C92" s="25"/>
      <c r="D92" s="25"/>
    </row>
    <row r="93" spans="1:4" x14ac:dyDescent="0.25">
      <c r="A93" s="69"/>
      <c r="C93" s="25"/>
      <c r="D93" s="25"/>
    </row>
    <row r="94" spans="1:4" x14ac:dyDescent="0.25">
      <c r="A94" s="69"/>
      <c r="C94" s="25"/>
      <c r="D94" s="25"/>
    </row>
    <row r="95" spans="1:4" x14ac:dyDescent="0.25">
      <c r="A95" s="69"/>
      <c r="C95" s="25"/>
      <c r="D95" s="25"/>
    </row>
    <row r="96" spans="1:4" x14ac:dyDescent="0.25">
      <c r="A96" s="69"/>
      <c r="C96" s="25"/>
      <c r="D96" s="25"/>
    </row>
    <row r="97" spans="1:4" x14ac:dyDescent="0.25">
      <c r="A97" s="69"/>
      <c r="C97" s="25"/>
      <c r="D97" s="25"/>
    </row>
    <row r="98" spans="1:4" x14ac:dyDescent="0.25">
      <c r="A98" s="69"/>
      <c r="C98" s="25"/>
      <c r="D98" s="25"/>
    </row>
    <row r="99" spans="1:4" x14ac:dyDescent="0.25">
      <c r="A99" s="69"/>
      <c r="C99" s="25"/>
      <c r="D99" s="25"/>
    </row>
    <row r="100" spans="1:4" x14ac:dyDescent="0.25">
      <c r="A100" s="69"/>
      <c r="C100" s="25"/>
      <c r="D100" s="25"/>
    </row>
    <row r="101" spans="1:4" x14ac:dyDescent="0.25">
      <c r="A101" s="69"/>
      <c r="C101" s="25"/>
      <c r="D101" s="25"/>
    </row>
    <row r="102" spans="1:4" x14ac:dyDescent="0.25">
      <c r="A102" s="69"/>
      <c r="C102" s="25"/>
      <c r="D102" s="25"/>
    </row>
    <row r="103" spans="1:4" x14ac:dyDescent="0.25">
      <c r="A103" s="69"/>
      <c r="C103" s="25"/>
      <c r="D103" s="25"/>
    </row>
    <row r="104" spans="1:4" x14ac:dyDescent="0.25">
      <c r="A104" s="69"/>
      <c r="C104" s="25"/>
      <c r="D104" s="25"/>
    </row>
    <row r="105" spans="1:4" x14ac:dyDescent="0.25">
      <c r="C105" s="25"/>
      <c r="D105" s="25"/>
    </row>
    <row r="106" spans="1:4" x14ac:dyDescent="0.25">
      <c r="C106" s="25"/>
      <c r="D106" s="25"/>
    </row>
    <row r="107" spans="1:4" x14ac:dyDescent="0.25"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4.85546875" style="121" bestFit="1" customWidth="1"/>
    <col min="2" max="2" width="8.7109375" style="2" customWidth="1"/>
    <col min="3" max="8" width="14.140625" style="2" customWidth="1"/>
    <col min="9" max="12" width="9.140625" style="2"/>
    <col min="13" max="13" width="10" style="2" bestFit="1" customWidth="1"/>
    <col min="14" max="16384" width="9.140625" style="2"/>
  </cols>
  <sheetData>
    <row r="1" spans="1:130" x14ac:dyDescent="0.25">
      <c r="A1" s="120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A5" s="122"/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62" t="str">
        <f>Índice!AM46</f>
        <v>Gráfico 41 - Emissões Evitadas com Biocombustíveis em 2019</v>
      </c>
      <c r="D8" s="131"/>
    </row>
    <row r="9" spans="1:130" x14ac:dyDescent="0.25">
      <c r="C9" s="113"/>
    </row>
    <row r="10" spans="1:130" x14ac:dyDescent="0.25">
      <c r="A10" s="123" t="s">
        <v>186</v>
      </c>
      <c r="C10" s="112" t="s">
        <v>194</v>
      </c>
    </row>
    <row r="11" spans="1:130" ht="18" x14ac:dyDescent="0.25">
      <c r="B11" s="4"/>
      <c r="C11" s="52" t="s">
        <v>181</v>
      </c>
    </row>
    <row r="12" spans="1:130" x14ac:dyDescent="0.25">
      <c r="A12" s="38" t="s">
        <v>47</v>
      </c>
      <c r="B12" s="6"/>
      <c r="C12" s="108">
        <v>25.957000000000001</v>
      </c>
      <c r="E12" s="18"/>
      <c r="F12" s="67"/>
      <c r="H12" s="18"/>
    </row>
    <row r="13" spans="1:130" x14ac:dyDescent="0.25">
      <c r="A13" s="38" t="s">
        <v>46</v>
      </c>
      <c r="B13" s="6"/>
      <c r="C13" s="108">
        <v>27.0595</v>
      </c>
      <c r="E13" s="18"/>
      <c r="F13" s="67"/>
    </row>
    <row r="14" spans="1:130" x14ac:dyDescent="0.25">
      <c r="A14" s="38" t="s">
        <v>182</v>
      </c>
      <c r="B14" s="6"/>
      <c r="C14" s="108">
        <v>16.537299999999998</v>
      </c>
      <c r="D14" s="109"/>
      <c r="F14" s="18"/>
      <c r="G14" s="67"/>
    </row>
    <row r="15" spans="1:130" x14ac:dyDescent="0.25">
      <c r="A15" s="38" t="s">
        <v>183</v>
      </c>
      <c r="B15" s="6"/>
      <c r="C15" s="108">
        <v>2.7503000000000002</v>
      </c>
      <c r="D15" s="109"/>
      <c r="G15" s="67"/>
    </row>
    <row r="16" spans="1:130" x14ac:dyDescent="0.25">
      <c r="A16" s="2"/>
      <c r="B16" s="67"/>
    </row>
    <row r="17" spans="1:12" x14ac:dyDescent="0.25">
      <c r="A17" s="2"/>
      <c r="B17" s="141" t="s">
        <v>263</v>
      </c>
    </row>
    <row r="18" spans="1:12" x14ac:dyDescent="0.25">
      <c r="A18" s="38"/>
      <c r="B18" s="140" t="s">
        <v>279</v>
      </c>
      <c r="C18" s="25"/>
      <c r="D18" s="109"/>
    </row>
    <row r="19" spans="1:12" x14ac:dyDescent="0.25">
      <c r="A19" s="38"/>
      <c r="B19" s="140" t="s">
        <v>292</v>
      </c>
      <c r="C19" s="25"/>
      <c r="D19" s="109"/>
    </row>
    <row r="20" spans="1:12" x14ac:dyDescent="0.25">
      <c r="A20" s="38"/>
      <c r="B20" s="140" t="s">
        <v>293</v>
      </c>
      <c r="C20" s="25"/>
      <c r="D20" s="109"/>
      <c r="J20" s="67"/>
    </row>
    <row r="21" spans="1:12" x14ac:dyDescent="0.25">
      <c r="A21" s="38"/>
      <c r="B21" s="140" t="s">
        <v>294</v>
      </c>
      <c r="C21" s="25"/>
      <c r="D21" s="109"/>
      <c r="J21" s="67"/>
    </row>
    <row r="22" spans="1:12" x14ac:dyDescent="0.25">
      <c r="A22" s="38"/>
      <c r="B22" s="6"/>
      <c r="C22" s="25"/>
      <c r="D22" s="109"/>
    </row>
    <row r="23" spans="1:12" x14ac:dyDescent="0.25">
      <c r="A23" s="38"/>
      <c r="C23" s="25"/>
      <c r="D23" s="109"/>
      <c r="L23" s="25"/>
    </row>
    <row r="24" spans="1:12" x14ac:dyDescent="0.25">
      <c r="A24" s="38"/>
      <c r="C24" s="25"/>
      <c r="D24" s="25"/>
    </row>
    <row r="25" spans="1:12" x14ac:dyDescent="0.25">
      <c r="A25" s="38"/>
      <c r="C25" s="25"/>
      <c r="D25" s="25"/>
    </row>
    <row r="26" spans="1:12" x14ac:dyDescent="0.25">
      <c r="A26" s="38"/>
      <c r="C26" s="25"/>
      <c r="D26" s="25"/>
    </row>
    <row r="27" spans="1:12" x14ac:dyDescent="0.25">
      <c r="A27" s="38"/>
      <c r="C27" s="25"/>
      <c r="D27" s="25"/>
    </row>
    <row r="28" spans="1:12" x14ac:dyDescent="0.25">
      <c r="A28" s="38"/>
      <c r="C28" s="25"/>
      <c r="D28" s="25"/>
    </row>
    <row r="29" spans="1:12" x14ac:dyDescent="0.25">
      <c r="A29" s="38"/>
      <c r="C29" s="25"/>
      <c r="D29" s="25"/>
    </row>
    <row r="30" spans="1:12" x14ac:dyDescent="0.25">
      <c r="A30" s="38"/>
      <c r="C30" s="25"/>
      <c r="D30" s="25"/>
    </row>
    <row r="31" spans="1:12" x14ac:dyDescent="0.25">
      <c r="A31" s="38"/>
      <c r="C31" s="25"/>
      <c r="D31" s="25"/>
    </row>
    <row r="32" spans="1:12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69"/>
      <c r="C36" s="25"/>
      <c r="D36" s="25"/>
    </row>
    <row r="37" spans="1:4" x14ac:dyDescent="0.25">
      <c r="A37" s="69"/>
      <c r="C37" s="25"/>
      <c r="D37" s="25"/>
    </row>
    <row r="38" spans="1:4" x14ac:dyDescent="0.25">
      <c r="A38" s="69"/>
      <c r="C38" s="25"/>
      <c r="D38" s="25"/>
    </row>
    <row r="39" spans="1:4" x14ac:dyDescent="0.25">
      <c r="A39" s="69"/>
      <c r="C39" s="25"/>
      <c r="D39" s="25"/>
    </row>
    <row r="40" spans="1:4" x14ac:dyDescent="0.25">
      <c r="A40" s="69"/>
      <c r="C40" s="25"/>
      <c r="D40" s="25"/>
    </row>
    <row r="41" spans="1:4" x14ac:dyDescent="0.25">
      <c r="A41" s="69"/>
      <c r="C41" s="25"/>
      <c r="D41" s="25"/>
    </row>
    <row r="42" spans="1:4" x14ac:dyDescent="0.25">
      <c r="A42" s="69"/>
      <c r="C42" s="25"/>
      <c r="D42" s="25"/>
    </row>
    <row r="43" spans="1:4" x14ac:dyDescent="0.25">
      <c r="A43" s="69"/>
      <c r="C43" s="25"/>
      <c r="D43" s="25"/>
    </row>
    <row r="44" spans="1:4" x14ac:dyDescent="0.25">
      <c r="A44" s="69"/>
      <c r="C44" s="25"/>
      <c r="D44" s="25"/>
    </row>
    <row r="45" spans="1:4" x14ac:dyDescent="0.25">
      <c r="A45" s="69"/>
      <c r="C45" s="25"/>
      <c r="D45" s="25"/>
    </row>
    <row r="46" spans="1:4" x14ac:dyDescent="0.25">
      <c r="A46" s="69"/>
      <c r="C46" s="25"/>
      <c r="D46" s="25"/>
    </row>
    <row r="47" spans="1:4" x14ac:dyDescent="0.25">
      <c r="A47" s="69"/>
      <c r="C47" s="25"/>
      <c r="D47" s="25"/>
    </row>
    <row r="48" spans="1:4" x14ac:dyDescent="0.25">
      <c r="A48" s="69"/>
      <c r="C48" s="25"/>
      <c r="D48" s="25"/>
    </row>
    <row r="49" spans="1:4" x14ac:dyDescent="0.25">
      <c r="A49" s="69"/>
      <c r="C49" s="25"/>
      <c r="D49" s="25"/>
    </row>
    <row r="50" spans="1:4" x14ac:dyDescent="0.25">
      <c r="A50" s="69"/>
      <c r="C50" s="25"/>
      <c r="D50" s="25"/>
    </row>
    <row r="51" spans="1:4" x14ac:dyDescent="0.25">
      <c r="A51" s="69"/>
      <c r="C51" s="25"/>
      <c r="D51" s="25"/>
    </row>
    <row r="52" spans="1:4" x14ac:dyDescent="0.25">
      <c r="A52" s="69"/>
      <c r="C52" s="25"/>
      <c r="D52" s="25"/>
    </row>
    <row r="53" spans="1:4" x14ac:dyDescent="0.25">
      <c r="A53" s="69"/>
      <c r="C53" s="25"/>
      <c r="D53" s="25"/>
    </row>
    <row r="54" spans="1:4" x14ac:dyDescent="0.25">
      <c r="A54" s="69"/>
      <c r="C54" s="25"/>
      <c r="D54" s="25"/>
    </row>
    <row r="55" spans="1:4" x14ac:dyDescent="0.25">
      <c r="A55" s="69"/>
      <c r="C55" s="25"/>
      <c r="D55" s="25"/>
    </row>
    <row r="56" spans="1:4" x14ac:dyDescent="0.25">
      <c r="A56" s="69"/>
      <c r="C56" s="25"/>
      <c r="D56" s="25"/>
    </row>
    <row r="57" spans="1:4" x14ac:dyDescent="0.25">
      <c r="A57" s="69"/>
      <c r="C57" s="25"/>
      <c r="D57" s="25"/>
    </row>
    <row r="58" spans="1:4" x14ac:dyDescent="0.25">
      <c r="A58" s="69"/>
      <c r="C58" s="25"/>
      <c r="D58" s="25"/>
    </row>
    <row r="59" spans="1:4" x14ac:dyDescent="0.25">
      <c r="A59" s="69"/>
      <c r="C59" s="25"/>
      <c r="D59" s="25"/>
    </row>
    <row r="60" spans="1:4" x14ac:dyDescent="0.25">
      <c r="A60" s="69"/>
      <c r="C60" s="25"/>
      <c r="D60" s="25"/>
    </row>
    <row r="61" spans="1:4" x14ac:dyDescent="0.25">
      <c r="A61" s="69"/>
      <c r="C61" s="25"/>
      <c r="D61" s="25"/>
    </row>
    <row r="62" spans="1:4" x14ac:dyDescent="0.25">
      <c r="A62" s="69"/>
      <c r="C62" s="25"/>
      <c r="D62" s="25"/>
    </row>
    <row r="63" spans="1:4" x14ac:dyDescent="0.25">
      <c r="A63" s="69"/>
      <c r="C63" s="25"/>
      <c r="D63" s="25"/>
    </row>
    <row r="64" spans="1:4" x14ac:dyDescent="0.25">
      <c r="A64" s="69"/>
      <c r="C64" s="25"/>
      <c r="D64" s="25"/>
    </row>
    <row r="65" spans="1:4" x14ac:dyDescent="0.25">
      <c r="A65" s="69"/>
      <c r="C65" s="25"/>
      <c r="D65" s="25"/>
    </row>
    <row r="66" spans="1:4" x14ac:dyDescent="0.25">
      <c r="A66" s="69"/>
      <c r="C66" s="25"/>
      <c r="D66" s="25"/>
    </row>
    <row r="67" spans="1:4" x14ac:dyDescent="0.25">
      <c r="A67" s="69"/>
      <c r="C67" s="25"/>
      <c r="D67" s="25"/>
    </row>
    <row r="68" spans="1:4" x14ac:dyDescent="0.25">
      <c r="A68" s="69"/>
      <c r="C68" s="25"/>
      <c r="D68" s="25"/>
    </row>
    <row r="69" spans="1:4" x14ac:dyDescent="0.25">
      <c r="A69" s="69"/>
      <c r="C69" s="25"/>
      <c r="D69" s="25"/>
    </row>
    <row r="70" spans="1:4" x14ac:dyDescent="0.25">
      <c r="A70" s="69"/>
      <c r="C70" s="25"/>
      <c r="D70" s="25"/>
    </row>
    <row r="71" spans="1:4" x14ac:dyDescent="0.25">
      <c r="A71" s="69"/>
      <c r="C71" s="25"/>
      <c r="D71" s="25"/>
    </row>
    <row r="72" spans="1:4" x14ac:dyDescent="0.25">
      <c r="A72" s="69"/>
      <c r="C72" s="25"/>
      <c r="D72" s="25"/>
    </row>
    <row r="73" spans="1:4" x14ac:dyDescent="0.25">
      <c r="A73" s="69"/>
      <c r="C73" s="25"/>
      <c r="D73" s="25"/>
    </row>
    <row r="74" spans="1:4" x14ac:dyDescent="0.25">
      <c r="A74" s="69"/>
      <c r="C74" s="25"/>
      <c r="D74" s="25"/>
    </row>
    <row r="75" spans="1:4" x14ac:dyDescent="0.25">
      <c r="A75" s="69"/>
      <c r="C75" s="25"/>
      <c r="D75" s="25"/>
    </row>
    <row r="76" spans="1:4" x14ac:dyDescent="0.25">
      <c r="A76" s="69"/>
      <c r="C76" s="25"/>
      <c r="D76" s="25"/>
    </row>
    <row r="77" spans="1:4" x14ac:dyDescent="0.25">
      <c r="A77" s="69"/>
      <c r="C77" s="25"/>
      <c r="D77" s="25"/>
    </row>
    <row r="78" spans="1:4" x14ac:dyDescent="0.25">
      <c r="A78" s="69"/>
      <c r="C78" s="25"/>
      <c r="D78" s="25"/>
    </row>
    <row r="79" spans="1:4" x14ac:dyDescent="0.25">
      <c r="A79" s="69"/>
      <c r="C79" s="25"/>
      <c r="D79" s="25"/>
    </row>
    <row r="80" spans="1:4" x14ac:dyDescent="0.25">
      <c r="A80" s="69"/>
      <c r="C80" s="25"/>
      <c r="D80" s="25"/>
    </row>
    <row r="81" spans="1:4" x14ac:dyDescent="0.25">
      <c r="A81" s="69"/>
      <c r="C81" s="25"/>
      <c r="D81" s="25"/>
    </row>
    <row r="82" spans="1:4" x14ac:dyDescent="0.25">
      <c r="A82" s="69"/>
      <c r="C82" s="25"/>
      <c r="D82" s="25"/>
    </row>
    <row r="83" spans="1:4" x14ac:dyDescent="0.25">
      <c r="A83" s="69"/>
      <c r="C83" s="25"/>
      <c r="D83" s="25"/>
    </row>
    <row r="84" spans="1:4" x14ac:dyDescent="0.25">
      <c r="A84" s="69"/>
      <c r="C84" s="25"/>
      <c r="D84" s="25"/>
    </row>
    <row r="85" spans="1:4" x14ac:dyDescent="0.25">
      <c r="A85" s="69"/>
      <c r="C85" s="25"/>
      <c r="D85" s="25"/>
    </row>
    <row r="86" spans="1:4" x14ac:dyDescent="0.25">
      <c r="A86" s="69"/>
      <c r="C86" s="25"/>
      <c r="D86" s="25"/>
    </row>
    <row r="87" spans="1:4" x14ac:dyDescent="0.25">
      <c r="A87" s="69"/>
      <c r="C87" s="25"/>
      <c r="D87" s="25"/>
    </row>
    <row r="88" spans="1:4" x14ac:dyDescent="0.25">
      <c r="A88" s="69"/>
      <c r="C88" s="25"/>
      <c r="D88" s="25"/>
    </row>
    <row r="89" spans="1:4" x14ac:dyDescent="0.25">
      <c r="A89" s="69"/>
      <c r="C89" s="25"/>
      <c r="D89" s="25"/>
    </row>
    <row r="90" spans="1:4" x14ac:dyDescent="0.25">
      <c r="A90" s="69"/>
      <c r="C90" s="25"/>
      <c r="D90" s="25"/>
    </row>
    <row r="91" spans="1:4" x14ac:dyDescent="0.25">
      <c r="A91" s="69"/>
      <c r="C91" s="25"/>
      <c r="D91" s="25"/>
    </row>
    <row r="92" spans="1:4" x14ac:dyDescent="0.25">
      <c r="A92" s="69"/>
      <c r="C92" s="25"/>
      <c r="D92" s="25"/>
    </row>
    <row r="93" spans="1:4" x14ac:dyDescent="0.25">
      <c r="A93" s="69"/>
      <c r="C93" s="25"/>
      <c r="D93" s="25"/>
    </row>
    <row r="94" spans="1:4" x14ac:dyDescent="0.25">
      <c r="A94" s="69"/>
      <c r="C94" s="25"/>
      <c r="D94" s="25"/>
    </row>
    <row r="95" spans="1:4" x14ac:dyDescent="0.25">
      <c r="A95" s="69"/>
      <c r="C95" s="25"/>
      <c r="D95" s="25"/>
    </row>
    <row r="96" spans="1:4" x14ac:dyDescent="0.25">
      <c r="A96" s="69"/>
      <c r="C96" s="25"/>
      <c r="D96" s="25"/>
    </row>
    <row r="97" spans="1:4" x14ac:dyDescent="0.25">
      <c r="A97" s="69"/>
      <c r="C97" s="25"/>
      <c r="D97" s="25"/>
    </row>
    <row r="98" spans="1:4" x14ac:dyDescent="0.25">
      <c r="A98" s="69"/>
      <c r="C98" s="25"/>
      <c r="D98" s="25"/>
    </row>
    <row r="99" spans="1:4" x14ac:dyDescent="0.25">
      <c r="A99" s="69"/>
      <c r="C99" s="25"/>
      <c r="D99" s="25"/>
    </row>
    <row r="100" spans="1:4" x14ac:dyDescent="0.25">
      <c r="A100" s="69"/>
      <c r="C100" s="25"/>
      <c r="D100" s="25"/>
    </row>
    <row r="101" spans="1:4" x14ac:dyDescent="0.25">
      <c r="A101" s="69"/>
      <c r="C101" s="25"/>
      <c r="D101" s="25"/>
    </row>
    <row r="102" spans="1:4" x14ac:dyDescent="0.25">
      <c r="A102" s="69"/>
      <c r="C102" s="25"/>
      <c r="D102" s="25"/>
    </row>
    <row r="103" spans="1:4" x14ac:dyDescent="0.25">
      <c r="A103" s="69"/>
      <c r="C103" s="25"/>
      <c r="D103" s="25"/>
    </row>
    <row r="104" spans="1:4" x14ac:dyDescent="0.25">
      <c r="A104" s="69"/>
      <c r="C104" s="25"/>
      <c r="D104" s="25"/>
    </row>
    <row r="105" spans="1:4" x14ac:dyDescent="0.25">
      <c r="C105" s="25"/>
      <c r="D105" s="25"/>
    </row>
    <row r="106" spans="1:4" x14ac:dyDescent="0.25">
      <c r="C106" s="25"/>
      <c r="D106" s="25"/>
    </row>
    <row r="107" spans="1:4" x14ac:dyDescent="0.25"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4.85546875" style="121" bestFit="1" customWidth="1"/>
    <col min="2" max="2" width="8.7109375" style="2" customWidth="1"/>
    <col min="3" max="5" width="21.7109375" style="2" customWidth="1"/>
    <col min="6" max="8" width="14.140625" style="2" customWidth="1"/>
    <col min="9" max="12" width="9.140625" style="2"/>
    <col min="13" max="13" width="10" style="2" bestFit="1" customWidth="1"/>
    <col min="14" max="16384" width="9.140625" style="2"/>
  </cols>
  <sheetData>
    <row r="1" spans="1:130" x14ac:dyDescent="0.25">
      <c r="A1" s="120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A5" s="122"/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62" t="str">
        <f>Índice!AM50</f>
        <v>Gráfico 42 - Nota de Eficiência Energético-Ambiental das unidades certificadas</v>
      </c>
      <c r="D8" s="131"/>
    </row>
    <row r="9" spans="1:130" x14ac:dyDescent="0.25">
      <c r="C9" s="113"/>
    </row>
    <row r="10" spans="1:130" ht="45" x14ac:dyDescent="0.25">
      <c r="A10" s="123" t="s">
        <v>186</v>
      </c>
      <c r="C10" s="112" t="s">
        <v>189</v>
      </c>
      <c r="D10" s="112" t="s">
        <v>190</v>
      </c>
      <c r="E10" s="112" t="s">
        <v>191</v>
      </c>
    </row>
    <row r="11" spans="1:130" ht="18" x14ac:dyDescent="0.25">
      <c r="B11" s="4"/>
      <c r="C11" s="52" t="s">
        <v>192</v>
      </c>
      <c r="D11" s="52"/>
      <c r="E11" s="52"/>
    </row>
    <row r="12" spans="1:130" x14ac:dyDescent="0.25">
      <c r="A12" s="6" t="s">
        <v>182</v>
      </c>
      <c r="B12" s="6"/>
      <c r="C12" s="66">
        <v>42.3</v>
      </c>
      <c r="D12" s="66">
        <v>70.724999999999994</v>
      </c>
      <c r="E12" s="66">
        <v>81.3</v>
      </c>
      <c r="F12" s="18"/>
    </row>
    <row r="13" spans="1:130" x14ac:dyDescent="0.25">
      <c r="A13" s="6" t="s">
        <v>187</v>
      </c>
      <c r="B13" s="6"/>
      <c r="C13" s="66">
        <v>80.900000000000006</v>
      </c>
      <c r="D13" s="66">
        <v>80.900000000000006</v>
      </c>
      <c r="E13" s="66">
        <v>80.900000000000006</v>
      </c>
    </row>
    <row r="14" spans="1:130" x14ac:dyDescent="0.25">
      <c r="A14" s="6" t="s">
        <v>188</v>
      </c>
      <c r="B14" s="6"/>
      <c r="C14" s="66">
        <v>46</v>
      </c>
      <c r="D14" s="66">
        <v>60.409420289855085</v>
      </c>
      <c r="E14" s="66">
        <v>71.099999999999994</v>
      </c>
      <c r="G14" s="67"/>
    </row>
    <row r="15" spans="1:130" x14ac:dyDescent="0.25">
      <c r="A15" s="6" t="s">
        <v>69</v>
      </c>
      <c r="B15" s="6"/>
      <c r="C15" s="66">
        <v>45.6</v>
      </c>
      <c r="D15" s="66">
        <v>60.072361809045262</v>
      </c>
      <c r="E15" s="66">
        <v>71.599999999999994</v>
      </c>
      <c r="G15" s="67"/>
      <c r="J15" s="67"/>
    </row>
    <row r="16" spans="1:130" x14ac:dyDescent="0.25">
      <c r="A16" s="129" t="s">
        <v>258</v>
      </c>
      <c r="B16" s="6"/>
      <c r="C16" s="138">
        <v>42.3</v>
      </c>
      <c r="D16" s="138">
        <v>60.855586592178717</v>
      </c>
      <c r="E16" s="138">
        <v>81.3</v>
      </c>
      <c r="G16" s="67"/>
    </row>
    <row r="17" spans="1:12" x14ac:dyDescent="0.25">
      <c r="A17" s="38"/>
      <c r="B17" s="6"/>
      <c r="C17" s="25"/>
      <c r="D17" s="109"/>
    </row>
    <row r="18" spans="1:12" x14ac:dyDescent="0.25">
      <c r="A18" s="38"/>
      <c r="B18" s="140" t="s">
        <v>263</v>
      </c>
      <c r="C18" s="25"/>
      <c r="D18" s="109"/>
    </row>
    <row r="19" spans="1:12" x14ac:dyDescent="0.25">
      <c r="A19" s="38"/>
      <c r="B19" s="140" t="s">
        <v>295</v>
      </c>
      <c r="C19" s="25"/>
      <c r="D19" s="109"/>
    </row>
    <row r="20" spans="1:12" x14ac:dyDescent="0.25">
      <c r="A20" s="38"/>
      <c r="B20" s="6"/>
      <c r="C20" s="25"/>
      <c r="D20" s="109"/>
      <c r="J20" s="67"/>
    </row>
    <row r="21" spans="1:12" x14ac:dyDescent="0.25">
      <c r="A21" s="38"/>
      <c r="B21" s="6"/>
      <c r="C21" s="25"/>
      <c r="D21" s="109"/>
      <c r="J21" s="67"/>
    </row>
    <row r="22" spans="1:12" x14ac:dyDescent="0.25">
      <c r="A22" s="38"/>
      <c r="B22" s="6"/>
      <c r="C22" s="25"/>
      <c r="D22" s="109"/>
    </row>
    <row r="23" spans="1:12" x14ac:dyDescent="0.25">
      <c r="A23" s="38"/>
      <c r="C23" s="25"/>
      <c r="D23" s="109"/>
      <c r="L23" s="25"/>
    </row>
    <row r="24" spans="1:12" x14ac:dyDescent="0.25">
      <c r="A24" s="38"/>
      <c r="C24" s="25"/>
      <c r="D24" s="25"/>
    </row>
    <row r="25" spans="1:12" x14ac:dyDescent="0.25">
      <c r="A25" s="38"/>
      <c r="C25" s="25"/>
      <c r="D25" s="25"/>
    </row>
    <row r="26" spans="1:12" x14ac:dyDescent="0.25">
      <c r="A26" s="38"/>
      <c r="C26" s="25"/>
      <c r="D26" s="25"/>
    </row>
    <row r="27" spans="1:12" x14ac:dyDescent="0.25">
      <c r="A27" s="38"/>
      <c r="C27" s="25"/>
      <c r="D27" s="25"/>
    </row>
    <row r="28" spans="1:12" x14ac:dyDescent="0.25">
      <c r="A28" s="38"/>
      <c r="C28" s="25"/>
      <c r="D28" s="25"/>
    </row>
    <row r="29" spans="1:12" x14ac:dyDescent="0.25">
      <c r="A29" s="38"/>
      <c r="C29" s="25"/>
      <c r="D29" s="25"/>
    </row>
    <row r="30" spans="1:12" x14ac:dyDescent="0.25">
      <c r="A30" s="38"/>
      <c r="C30" s="25"/>
      <c r="D30" s="25"/>
    </row>
    <row r="31" spans="1:12" x14ac:dyDescent="0.25">
      <c r="A31" s="38"/>
      <c r="C31" s="25"/>
      <c r="D31" s="25"/>
    </row>
    <row r="32" spans="1:12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69"/>
      <c r="C36" s="25"/>
      <c r="D36" s="25"/>
    </row>
    <row r="37" spans="1:4" x14ac:dyDescent="0.25">
      <c r="A37" s="69"/>
      <c r="C37" s="25"/>
      <c r="D37" s="25"/>
    </row>
    <row r="38" spans="1:4" x14ac:dyDescent="0.25">
      <c r="A38" s="69"/>
      <c r="C38" s="25"/>
      <c r="D38" s="25"/>
    </row>
    <row r="39" spans="1:4" x14ac:dyDescent="0.25">
      <c r="A39" s="69"/>
      <c r="C39" s="25"/>
      <c r="D39" s="25"/>
    </row>
    <row r="40" spans="1:4" x14ac:dyDescent="0.25">
      <c r="A40" s="69"/>
      <c r="C40" s="25"/>
      <c r="D40" s="25"/>
    </row>
    <row r="41" spans="1:4" x14ac:dyDescent="0.25">
      <c r="A41" s="69"/>
      <c r="C41" s="25"/>
      <c r="D41" s="25"/>
    </row>
    <row r="42" spans="1:4" x14ac:dyDescent="0.25">
      <c r="A42" s="69"/>
      <c r="C42" s="25"/>
      <c r="D42" s="25"/>
    </row>
    <row r="43" spans="1:4" x14ac:dyDescent="0.25">
      <c r="A43" s="69"/>
      <c r="C43" s="25"/>
      <c r="D43" s="25"/>
    </row>
    <row r="44" spans="1:4" x14ac:dyDescent="0.25">
      <c r="A44" s="69"/>
      <c r="C44" s="25"/>
      <c r="D44" s="25"/>
    </row>
    <row r="45" spans="1:4" x14ac:dyDescent="0.25">
      <c r="A45" s="69"/>
      <c r="C45" s="25"/>
      <c r="D45" s="25"/>
    </row>
    <row r="46" spans="1:4" x14ac:dyDescent="0.25">
      <c r="A46" s="69"/>
      <c r="C46" s="25"/>
      <c r="D46" s="25"/>
    </row>
    <row r="47" spans="1:4" x14ac:dyDescent="0.25">
      <c r="A47" s="69"/>
      <c r="C47" s="25"/>
      <c r="D47" s="25"/>
    </row>
    <row r="48" spans="1:4" x14ac:dyDescent="0.25">
      <c r="A48" s="69"/>
      <c r="C48" s="25"/>
      <c r="D48" s="25"/>
    </row>
    <row r="49" spans="1:4" x14ac:dyDescent="0.25">
      <c r="A49" s="69"/>
      <c r="C49" s="25"/>
      <c r="D49" s="25"/>
    </row>
    <row r="50" spans="1:4" x14ac:dyDescent="0.25">
      <c r="A50" s="69"/>
      <c r="C50" s="25"/>
      <c r="D50" s="25"/>
    </row>
    <row r="51" spans="1:4" x14ac:dyDescent="0.25">
      <c r="A51" s="69"/>
      <c r="C51" s="25"/>
      <c r="D51" s="25"/>
    </row>
    <row r="52" spans="1:4" x14ac:dyDescent="0.25">
      <c r="A52" s="69"/>
      <c r="C52" s="25"/>
      <c r="D52" s="25"/>
    </row>
    <row r="53" spans="1:4" x14ac:dyDescent="0.25">
      <c r="A53" s="69"/>
      <c r="C53" s="25"/>
      <c r="D53" s="25"/>
    </row>
    <row r="54" spans="1:4" x14ac:dyDescent="0.25">
      <c r="A54" s="69"/>
      <c r="C54" s="25"/>
      <c r="D54" s="25"/>
    </row>
    <row r="55" spans="1:4" x14ac:dyDescent="0.25">
      <c r="A55" s="69"/>
      <c r="C55" s="25"/>
      <c r="D55" s="25"/>
    </row>
    <row r="56" spans="1:4" x14ac:dyDescent="0.25">
      <c r="A56" s="69"/>
      <c r="C56" s="25"/>
      <c r="D56" s="25"/>
    </row>
    <row r="57" spans="1:4" x14ac:dyDescent="0.25">
      <c r="A57" s="69"/>
      <c r="C57" s="25"/>
      <c r="D57" s="25"/>
    </row>
    <row r="58" spans="1:4" x14ac:dyDescent="0.25">
      <c r="A58" s="69"/>
      <c r="C58" s="25"/>
      <c r="D58" s="25"/>
    </row>
    <row r="59" spans="1:4" x14ac:dyDescent="0.25">
      <c r="A59" s="69"/>
      <c r="C59" s="25"/>
      <c r="D59" s="25"/>
    </row>
    <row r="60" spans="1:4" x14ac:dyDescent="0.25">
      <c r="A60" s="69"/>
      <c r="C60" s="25"/>
      <c r="D60" s="25"/>
    </row>
    <row r="61" spans="1:4" x14ac:dyDescent="0.25">
      <c r="A61" s="69"/>
      <c r="C61" s="25"/>
      <c r="D61" s="25"/>
    </row>
    <row r="62" spans="1:4" x14ac:dyDescent="0.25">
      <c r="A62" s="69"/>
      <c r="C62" s="25"/>
      <c r="D62" s="25"/>
    </row>
    <row r="63" spans="1:4" x14ac:dyDescent="0.25">
      <c r="A63" s="69"/>
      <c r="C63" s="25"/>
      <c r="D63" s="25"/>
    </row>
    <row r="64" spans="1:4" x14ac:dyDescent="0.25">
      <c r="A64" s="69"/>
      <c r="C64" s="25"/>
      <c r="D64" s="25"/>
    </row>
    <row r="65" spans="1:4" x14ac:dyDescent="0.25">
      <c r="A65" s="69"/>
      <c r="C65" s="25"/>
      <c r="D65" s="25"/>
    </row>
    <row r="66" spans="1:4" x14ac:dyDescent="0.25">
      <c r="A66" s="69"/>
      <c r="C66" s="25"/>
      <c r="D66" s="25"/>
    </row>
    <row r="67" spans="1:4" x14ac:dyDescent="0.25">
      <c r="A67" s="69"/>
      <c r="C67" s="25"/>
      <c r="D67" s="25"/>
    </row>
    <row r="68" spans="1:4" x14ac:dyDescent="0.25">
      <c r="A68" s="69"/>
      <c r="C68" s="25"/>
      <c r="D68" s="25"/>
    </row>
    <row r="69" spans="1:4" x14ac:dyDescent="0.25">
      <c r="A69" s="69"/>
      <c r="C69" s="25"/>
      <c r="D69" s="25"/>
    </row>
    <row r="70" spans="1:4" x14ac:dyDescent="0.25">
      <c r="A70" s="69"/>
      <c r="C70" s="25"/>
      <c r="D70" s="25"/>
    </row>
    <row r="71" spans="1:4" x14ac:dyDescent="0.25">
      <c r="A71" s="69"/>
      <c r="C71" s="25"/>
      <c r="D71" s="25"/>
    </row>
    <row r="72" spans="1:4" x14ac:dyDescent="0.25">
      <c r="A72" s="69"/>
      <c r="C72" s="25"/>
      <c r="D72" s="25"/>
    </row>
    <row r="73" spans="1:4" x14ac:dyDescent="0.25">
      <c r="A73" s="69"/>
      <c r="C73" s="25"/>
      <c r="D73" s="25"/>
    </row>
    <row r="74" spans="1:4" x14ac:dyDescent="0.25">
      <c r="A74" s="69"/>
      <c r="C74" s="25"/>
      <c r="D74" s="25"/>
    </row>
    <row r="75" spans="1:4" x14ac:dyDescent="0.25">
      <c r="A75" s="69"/>
      <c r="C75" s="25"/>
      <c r="D75" s="25"/>
    </row>
    <row r="76" spans="1:4" x14ac:dyDescent="0.25">
      <c r="A76" s="69"/>
      <c r="C76" s="25"/>
      <c r="D76" s="25"/>
    </row>
    <row r="77" spans="1:4" x14ac:dyDescent="0.25">
      <c r="A77" s="69"/>
      <c r="C77" s="25"/>
      <c r="D77" s="25"/>
    </row>
    <row r="78" spans="1:4" x14ac:dyDescent="0.25">
      <c r="A78" s="69"/>
      <c r="C78" s="25"/>
      <c r="D78" s="25"/>
    </row>
    <row r="79" spans="1:4" x14ac:dyDescent="0.25">
      <c r="A79" s="69"/>
      <c r="C79" s="25"/>
      <c r="D79" s="25"/>
    </row>
    <row r="80" spans="1:4" x14ac:dyDescent="0.25">
      <c r="A80" s="69"/>
      <c r="C80" s="25"/>
      <c r="D80" s="25"/>
    </row>
    <row r="81" spans="1:4" x14ac:dyDescent="0.25">
      <c r="A81" s="69"/>
      <c r="C81" s="25"/>
      <c r="D81" s="25"/>
    </row>
    <row r="82" spans="1:4" x14ac:dyDescent="0.25">
      <c r="A82" s="69"/>
      <c r="C82" s="25"/>
      <c r="D82" s="25"/>
    </row>
    <row r="83" spans="1:4" x14ac:dyDescent="0.25">
      <c r="A83" s="69"/>
      <c r="C83" s="25"/>
      <c r="D83" s="25"/>
    </row>
    <row r="84" spans="1:4" x14ac:dyDescent="0.25">
      <c r="A84" s="69"/>
      <c r="C84" s="25"/>
      <c r="D84" s="25"/>
    </row>
    <row r="85" spans="1:4" x14ac:dyDescent="0.25">
      <c r="A85" s="69"/>
      <c r="C85" s="25"/>
      <c r="D85" s="25"/>
    </row>
    <row r="86" spans="1:4" x14ac:dyDescent="0.25">
      <c r="A86" s="69"/>
      <c r="C86" s="25"/>
      <c r="D86" s="25"/>
    </row>
    <row r="87" spans="1:4" x14ac:dyDescent="0.25">
      <c r="A87" s="69"/>
      <c r="C87" s="25"/>
      <c r="D87" s="25"/>
    </row>
    <row r="88" spans="1:4" x14ac:dyDescent="0.25">
      <c r="A88" s="69"/>
      <c r="C88" s="25"/>
      <c r="D88" s="25"/>
    </row>
    <row r="89" spans="1:4" x14ac:dyDescent="0.25">
      <c r="A89" s="69"/>
      <c r="C89" s="25"/>
      <c r="D89" s="25"/>
    </row>
    <row r="90" spans="1:4" x14ac:dyDescent="0.25">
      <c r="A90" s="69"/>
      <c r="C90" s="25"/>
      <c r="D90" s="25"/>
    </row>
    <row r="91" spans="1:4" x14ac:dyDescent="0.25">
      <c r="A91" s="69"/>
      <c r="C91" s="25"/>
      <c r="D91" s="25"/>
    </row>
    <row r="92" spans="1:4" x14ac:dyDescent="0.25">
      <c r="A92" s="69"/>
      <c r="C92" s="25"/>
      <c r="D92" s="25"/>
    </row>
    <row r="93" spans="1:4" x14ac:dyDescent="0.25">
      <c r="A93" s="69"/>
      <c r="C93" s="25"/>
      <c r="D93" s="25"/>
    </row>
    <row r="94" spans="1:4" x14ac:dyDescent="0.25">
      <c r="A94" s="69"/>
      <c r="C94" s="25"/>
      <c r="D94" s="25"/>
    </row>
    <row r="95" spans="1:4" x14ac:dyDescent="0.25">
      <c r="A95" s="69"/>
      <c r="C95" s="25"/>
      <c r="D95" s="25"/>
    </row>
    <row r="96" spans="1:4" x14ac:dyDescent="0.25">
      <c r="A96" s="69"/>
      <c r="C96" s="25"/>
      <c r="D96" s="25"/>
    </row>
    <row r="97" spans="1:4" x14ac:dyDescent="0.25">
      <c r="A97" s="69"/>
      <c r="C97" s="25"/>
      <c r="D97" s="25"/>
    </row>
    <row r="98" spans="1:4" x14ac:dyDescent="0.25">
      <c r="A98" s="69"/>
      <c r="C98" s="25"/>
      <c r="D98" s="25"/>
    </row>
    <row r="99" spans="1:4" x14ac:dyDescent="0.25">
      <c r="A99" s="69"/>
      <c r="C99" s="25"/>
      <c r="D99" s="25"/>
    </row>
    <row r="100" spans="1:4" x14ac:dyDescent="0.25">
      <c r="A100" s="69"/>
      <c r="C100" s="25"/>
      <c r="D100" s="25"/>
    </row>
    <row r="101" spans="1:4" x14ac:dyDescent="0.25">
      <c r="A101" s="69"/>
      <c r="C101" s="25"/>
      <c r="D101" s="25"/>
    </row>
    <row r="102" spans="1:4" x14ac:dyDescent="0.25">
      <c r="A102" s="69"/>
      <c r="C102" s="25"/>
      <c r="D102" s="25"/>
    </row>
    <row r="103" spans="1:4" x14ac:dyDescent="0.25">
      <c r="A103" s="69"/>
      <c r="C103" s="25"/>
      <c r="D103" s="25"/>
    </row>
    <row r="104" spans="1:4" x14ac:dyDescent="0.25">
      <c r="A104" s="69"/>
      <c r="C104" s="25"/>
      <c r="D104" s="25"/>
    </row>
    <row r="105" spans="1:4" x14ac:dyDescent="0.25">
      <c r="C105" s="25"/>
      <c r="D105" s="25"/>
    </row>
    <row r="106" spans="1:4" x14ac:dyDescent="0.25">
      <c r="C106" s="25"/>
      <c r="D106" s="25"/>
    </row>
    <row r="107" spans="1:4" x14ac:dyDescent="0.25"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36.140625" style="121" bestFit="1" customWidth="1"/>
    <col min="2" max="2" width="8.7109375" style="2" customWidth="1"/>
    <col min="3" max="8" width="14.140625" style="2" customWidth="1"/>
    <col min="9" max="12" width="9.140625" style="2"/>
    <col min="13" max="13" width="10" style="2" bestFit="1" customWidth="1"/>
    <col min="14" max="16384" width="9.140625" style="2"/>
  </cols>
  <sheetData>
    <row r="1" spans="1:130" x14ac:dyDescent="0.25">
      <c r="A1" s="120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A5" s="122"/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62" t="str">
        <f>Índice!AM54</f>
        <v>Gráfico 43 - Meta Individua CBIO (2020)</v>
      </c>
      <c r="D8" s="131"/>
    </row>
    <row r="9" spans="1:130" x14ac:dyDescent="0.25">
      <c r="C9" s="113"/>
    </row>
    <row r="10" spans="1:130" x14ac:dyDescent="0.25">
      <c r="A10" s="123" t="s">
        <v>202</v>
      </c>
      <c r="C10" s="144" t="s">
        <v>204</v>
      </c>
      <c r="D10" s="112"/>
    </row>
    <row r="11" spans="1:130" x14ac:dyDescent="0.25">
      <c r="B11" s="4"/>
      <c r="C11" s="52" t="s">
        <v>3</v>
      </c>
    </row>
    <row r="12" spans="1:130" x14ac:dyDescent="0.25">
      <c r="A12" s="38" t="s">
        <v>259</v>
      </c>
      <c r="B12" s="6"/>
      <c r="C12" s="27">
        <v>0.27085238821270996</v>
      </c>
      <c r="E12" s="18"/>
      <c r="F12" s="67"/>
      <c r="H12" s="18"/>
      <c r="I12" s="67"/>
    </row>
    <row r="13" spans="1:130" ht="30" x14ac:dyDescent="0.25">
      <c r="A13" s="139" t="s">
        <v>260</v>
      </c>
      <c r="B13" s="6"/>
      <c r="C13" s="145">
        <v>0.19860133788162634</v>
      </c>
      <c r="E13" s="18"/>
      <c r="F13" s="67"/>
      <c r="I13" s="67"/>
    </row>
    <row r="14" spans="1:130" x14ac:dyDescent="0.25">
      <c r="A14" s="38" t="s">
        <v>261</v>
      </c>
      <c r="B14" s="6"/>
      <c r="C14" s="27">
        <v>0.17912151074017496</v>
      </c>
      <c r="F14" s="18"/>
      <c r="G14" s="67"/>
      <c r="J14" s="67"/>
    </row>
    <row r="15" spans="1:130" x14ac:dyDescent="0.25">
      <c r="A15" s="38" t="s">
        <v>262</v>
      </c>
      <c r="B15" s="6"/>
      <c r="C15" s="27">
        <v>3.4288155699523044E-2</v>
      </c>
      <c r="G15" s="67"/>
      <c r="J15" s="67"/>
    </row>
    <row r="16" spans="1:130" x14ac:dyDescent="0.25">
      <c r="A16" s="38" t="s">
        <v>203</v>
      </c>
      <c r="B16" s="6"/>
      <c r="C16" s="27">
        <v>0.31713660746596567</v>
      </c>
      <c r="G16" s="67"/>
    </row>
    <row r="17" spans="1:12" x14ac:dyDescent="0.25">
      <c r="A17" s="129" t="s">
        <v>205</v>
      </c>
      <c r="B17" s="6"/>
      <c r="C17" s="130">
        <v>1</v>
      </c>
    </row>
    <row r="18" spans="1:12" x14ac:dyDescent="0.25">
      <c r="A18" s="38"/>
      <c r="B18" s="6"/>
      <c r="C18" s="25"/>
      <c r="D18" s="109"/>
    </row>
    <row r="19" spans="1:12" x14ac:dyDescent="0.25">
      <c r="A19" s="38"/>
      <c r="B19" s="140" t="s">
        <v>263</v>
      </c>
      <c r="C19" s="25"/>
      <c r="D19" s="109"/>
    </row>
    <row r="20" spans="1:12" x14ac:dyDescent="0.25">
      <c r="A20" s="38"/>
      <c r="B20" s="140" t="s">
        <v>295</v>
      </c>
      <c r="C20" s="25"/>
      <c r="D20" s="109"/>
      <c r="J20" s="67"/>
    </row>
    <row r="21" spans="1:12" x14ac:dyDescent="0.25">
      <c r="A21" s="38"/>
      <c r="B21" s="6"/>
      <c r="C21" s="25"/>
      <c r="D21" s="109"/>
      <c r="J21" s="67"/>
    </row>
    <row r="22" spans="1:12" x14ac:dyDescent="0.25">
      <c r="A22" s="38"/>
      <c r="B22" s="6"/>
      <c r="C22" s="25"/>
      <c r="D22" s="109"/>
    </row>
    <row r="23" spans="1:12" x14ac:dyDescent="0.25">
      <c r="A23" s="38"/>
      <c r="C23" s="25"/>
      <c r="D23" s="109"/>
      <c r="L23" s="25"/>
    </row>
    <row r="24" spans="1:12" x14ac:dyDescent="0.25">
      <c r="A24" s="38"/>
      <c r="C24" s="25"/>
      <c r="D24" s="25"/>
    </row>
    <row r="25" spans="1:12" x14ac:dyDescent="0.25">
      <c r="A25" s="38"/>
      <c r="C25" s="25"/>
      <c r="D25" s="25"/>
    </row>
    <row r="26" spans="1:12" x14ac:dyDescent="0.25">
      <c r="A26" s="38"/>
      <c r="C26" s="25"/>
      <c r="D26" s="25"/>
    </row>
    <row r="27" spans="1:12" x14ac:dyDescent="0.25">
      <c r="A27" s="38"/>
      <c r="C27" s="25"/>
      <c r="D27" s="25"/>
    </row>
    <row r="28" spans="1:12" x14ac:dyDescent="0.25">
      <c r="A28" s="38"/>
      <c r="C28" s="25"/>
      <c r="D28" s="25"/>
    </row>
    <row r="29" spans="1:12" x14ac:dyDescent="0.25">
      <c r="A29" s="38"/>
      <c r="C29" s="25"/>
      <c r="D29" s="25"/>
    </row>
    <row r="30" spans="1:12" x14ac:dyDescent="0.25">
      <c r="A30" s="38"/>
      <c r="C30" s="25"/>
      <c r="D30" s="25"/>
    </row>
    <row r="31" spans="1:12" x14ac:dyDescent="0.25">
      <c r="A31" s="38"/>
      <c r="C31" s="25"/>
      <c r="D31" s="25"/>
    </row>
    <row r="32" spans="1:12" x14ac:dyDescent="0.25">
      <c r="A32" s="38"/>
      <c r="C32" s="25"/>
      <c r="D32" s="25"/>
    </row>
    <row r="33" spans="1:4" x14ac:dyDescent="0.25">
      <c r="A33" s="38"/>
      <c r="C33" s="25"/>
      <c r="D33" s="25"/>
    </row>
    <row r="34" spans="1:4" x14ac:dyDescent="0.25">
      <c r="A34" s="38"/>
      <c r="C34" s="25"/>
      <c r="D34" s="25"/>
    </row>
    <row r="35" spans="1:4" x14ac:dyDescent="0.25">
      <c r="A35" s="38"/>
      <c r="C35" s="25"/>
      <c r="D35" s="25"/>
    </row>
    <row r="36" spans="1:4" x14ac:dyDescent="0.25">
      <c r="A36" s="69"/>
      <c r="C36" s="25"/>
      <c r="D36" s="25"/>
    </row>
    <row r="37" spans="1:4" x14ac:dyDescent="0.25">
      <c r="A37" s="69"/>
      <c r="C37" s="25"/>
      <c r="D37" s="25"/>
    </row>
    <row r="38" spans="1:4" x14ac:dyDescent="0.25">
      <c r="A38" s="69"/>
      <c r="C38" s="25"/>
      <c r="D38" s="25"/>
    </row>
    <row r="39" spans="1:4" x14ac:dyDescent="0.25">
      <c r="A39" s="69"/>
      <c r="C39" s="25"/>
      <c r="D39" s="25"/>
    </row>
    <row r="40" spans="1:4" x14ac:dyDescent="0.25">
      <c r="A40" s="69"/>
      <c r="C40" s="25"/>
      <c r="D40" s="25"/>
    </row>
    <row r="41" spans="1:4" x14ac:dyDescent="0.25">
      <c r="A41" s="69"/>
      <c r="C41" s="25"/>
      <c r="D41" s="25"/>
    </row>
    <row r="42" spans="1:4" x14ac:dyDescent="0.25">
      <c r="A42" s="69"/>
      <c r="C42" s="25"/>
      <c r="D42" s="25"/>
    </row>
    <row r="43" spans="1:4" x14ac:dyDescent="0.25">
      <c r="A43" s="69"/>
      <c r="C43" s="25"/>
      <c r="D43" s="25"/>
    </row>
    <row r="44" spans="1:4" x14ac:dyDescent="0.25">
      <c r="A44" s="69"/>
      <c r="C44" s="25"/>
      <c r="D44" s="25"/>
    </row>
    <row r="45" spans="1:4" x14ac:dyDescent="0.25">
      <c r="A45" s="69"/>
      <c r="C45" s="25"/>
      <c r="D45" s="25"/>
    </row>
    <row r="46" spans="1:4" x14ac:dyDescent="0.25">
      <c r="A46" s="69"/>
      <c r="C46" s="25"/>
      <c r="D46" s="25"/>
    </row>
    <row r="47" spans="1:4" x14ac:dyDescent="0.25">
      <c r="A47" s="69"/>
      <c r="C47" s="25"/>
      <c r="D47" s="25"/>
    </row>
    <row r="48" spans="1:4" x14ac:dyDescent="0.25">
      <c r="A48" s="69"/>
      <c r="C48" s="25"/>
      <c r="D48" s="25"/>
    </row>
    <row r="49" spans="1:4" x14ac:dyDescent="0.25">
      <c r="A49" s="69"/>
      <c r="C49" s="25"/>
      <c r="D49" s="25"/>
    </row>
    <row r="50" spans="1:4" x14ac:dyDescent="0.25">
      <c r="A50" s="69"/>
      <c r="C50" s="25"/>
      <c r="D50" s="25"/>
    </row>
    <row r="51" spans="1:4" x14ac:dyDescent="0.25">
      <c r="A51" s="69"/>
      <c r="C51" s="25"/>
      <c r="D51" s="25"/>
    </row>
    <row r="52" spans="1:4" x14ac:dyDescent="0.25">
      <c r="A52" s="69"/>
      <c r="C52" s="25"/>
      <c r="D52" s="25"/>
    </row>
    <row r="53" spans="1:4" x14ac:dyDescent="0.25">
      <c r="A53" s="69"/>
      <c r="C53" s="25"/>
      <c r="D53" s="25"/>
    </row>
    <row r="54" spans="1:4" x14ac:dyDescent="0.25">
      <c r="A54" s="69"/>
      <c r="C54" s="25"/>
      <c r="D54" s="25"/>
    </row>
    <row r="55" spans="1:4" x14ac:dyDescent="0.25">
      <c r="A55" s="69"/>
      <c r="C55" s="25"/>
      <c r="D55" s="25"/>
    </row>
    <row r="56" spans="1:4" x14ac:dyDescent="0.25">
      <c r="A56" s="69"/>
      <c r="C56" s="25"/>
      <c r="D56" s="25"/>
    </row>
    <row r="57" spans="1:4" x14ac:dyDescent="0.25">
      <c r="A57" s="69"/>
      <c r="C57" s="25"/>
      <c r="D57" s="25"/>
    </row>
    <row r="58" spans="1:4" x14ac:dyDescent="0.25">
      <c r="A58" s="69"/>
      <c r="C58" s="25"/>
      <c r="D58" s="25"/>
    </row>
    <row r="59" spans="1:4" x14ac:dyDescent="0.25">
      <c r="A59" s="69"/>
      <c r="C59" s="25"/>
      <c r="D59" s="25"/>
    </row>
    <row r="60" spans="1:4" x14ac:dyDescent="0.25">
      <c r="A60" s="69"/>
      <c r="C60" s="25"/>
      <c r="D60" s="25"/>
    </row>
    <row r="61" spans="1:4" x14ac:dyDescent="0.25">
      <c r="A61" s="69"/>
      <c r="C61" s="25"/>
      <c r="D61" s="25"/>
    </row>
    <row r="62" spans="1:4" x14ac:dyDescent="0.25">
      <c r="A62" s="69"/>
      <c r="C62" s="25"/>
      <c r="D62" s="25"/>
    </row>
    <row r="63" spans="1:4" x14ac:dyDescent="0.25">
      <c r="A63" s="69"/>
      <c r="C63" s="25"/>
      <c r="D63" s="25"/>
    </row>
    <row r="64" spans="1:4" x14ac:dyDescent="0.25">
      <c r="A64" s="69"/>
      <c r="C64" s="25"/>
      <c r="D64" s="25"/>
    </row>
    <row r="65" spans="1:4" x14ac:dyDescent="0.25">
      <c r="A65" s="69"/>
      <c r="C65" s="25"/>
      <c r="D65" s="25"/>
    </row>
    <row r="66" spans="1:4" x14ac:dyDescent="0.25">
      <c r="A66" s="69"/>
      <c r="C66" s="25"/>
      <c r="D66" s="25"/>
    </row>
    <row r="67" spans="1:4" x14ac:dyDescent="0.25">
      <c r="A67" s="69"/>
      <c r="C67" s="25"/>
      <c r="D67" s="25"/>
    </row>
    <row r="68" spans="1:4" x14ac:dyDescent="0.25">
      <c r="A68" s="69"/>
      <c r="C68" s="25"/>
      <c r="D68" s="25"/>
    </row>
    <row r="69" spans="1:4" x14ac:dyDescent="0.25">
      <c r="A69" s="69"/>
      <c r="C69" s="25"/>
      <c r="D69" s="25"/>
    </row>
    <row r="70" spans="1:4" x14ac:dyDescent="0.25">
      <c r="A70" s="69"/>
      <c r="C70" s="25"/>
      <c r="D70" s="25"/>
    </row>
    <row r="71" spans="1:4" x14ac:dyDescent="0.25">
      <c r="A71" s="69"/>
      <c r="C71" s="25"/>
      <c r="D71" s="25"/>
    </row>
    <row r="72" spans="1:4" x14ac:dyDescent="0.25">
      <c r="A72" s="69"/>
      <c r="C72" s="25"/>
      <c r="D72" s="25"/>
    </row>
    <row r="73" spans="1:4" x14ac:dyDescent="0.25">
      <c r="A73" s="69"/>
      <c r="C73" s="25"/>
      <c r="D73" s="25"/>
    </row>
    <row r="74" spans="1:4" x14ac:dyDescent="0.25">
      <c r="A74" s="69"/>
      <c r="C74" s="25"/>
      <c r="D74" s="25"/>
    </row>
    <row r="75" spans="1:4" x14ac:dyDescent="0.25">
      <c r="A75" s="69"/>
      <c r="C75" s="25"/>
      <c r="D75" s="25"/>
    </row>
    <row r="76" spans="1:4" x14ac:dyDescent="0.25">
      <c r="A76" s="69"/>
      <c r="C76" s="25"/>
      <c r="D76" s="25"/>
    </row>
    <row r="77" spans="1:4" x14ac:dyDescent="0.25">
      <c r="A77" s="69"/>
      <c r="C77" s="25"/>
      <c r="D77" s="25"/>
    </row>
    <row r="78" spans="1:4" x14ac:dyDescent="0.25">
      <c r="A78" s="69"/>
      <c r="C78" s="25"/>
      <c r="D78" s="25"/>
    </row>
    <row r="79" spans="1:4" x14ac:dyDescent="0.25">
      <c r="A79" s="69"/>
      <c r="C79" s="25"/>
      <c r="D79" s="25"/>
    </row>
    <row r="80" spans="1:4" x14ac:dyDescent="0.25">
      <c r="A80" s="69"/>
      <c r="C80" s="25"/>
      <c r="D80" s="25"/>
    </row>
    <row r="81" spans="1:4" x14ac:dyDescent="0.25">
      <c r="A81" s="69"/>
      <c r="C81" s="25"/>
      <c r="D81" s="25"/>
    </row>
    <row r="82" spans="1:4" x14ac:dyDescent="0.25">
      <c r="A82" s="69"/>
      <c r="C82" s="25"/>
      <c r="D82" s="25"/>
    </row>
    <row r="83" spans="1:4" x14ac:dyDescent="0.25">
      <c r="A83" s="69"/>
      <c r="C83" s="25"/>
      <c r="D83" s="25"/>
    </row>
    <row r="84" spans="1:4" x14ac:dyDescent="0.25">
      <c r="A84" s="69"/>
      <c r="C84" s="25"/>
      <c r="D84" s="25"/>
    </row>
    <row r="85" spans="1:4" x14ac:dyDescent="0.25">
      <c r="A85" s="69"/>
      <c r="C85" s="25"/>
      <c r="D85" s="25"/>
    </row>
    <row r="86" spans="1:4" x14ac:dyDescent="0.25">
      <c r="A86" s="69"/>
      <c r="C86" s="25"/>
      <c r="D86" s="25"/>
    </row>
    <row r="87" spans="1:4" x14ac:dyDescent="0.25">
      <c r="A87" s="69"/>
      <c r="C87" s="25"/>
      <c r="D87" s="25"/>
    </row>
    <row r="88" spans="1:4" x14ac:dyDescent="0.25">
      <c r="A88" s="69"/>
      <c r="C88" s="25"/>
      <c r="D88" s="25"/>
    </row>
    <row r="89" spans="1:4" x14ac:dyDescent="0.25">
      <c r="A89" s="69"/>
      <c r="C89" s="25"/>
      <c r="D89" s="25"/>
    </row>
    <row r="90" spans="1:4" x14ac:dyDescent="0.25">
      <c r="A90" s="69"/>
      <c r="C90" s="25"/>
      <c r="D90" s="25"/>
    </row>
    <row r="91" spans="1:4" x14ac:dyDescent="0.25">
      <c r="A91" s="69"/>
      <c r="C91" s="25"/>
      <c r="D91" s="25"/>
    </row>
    <row r="92" spans="1:4" x14ac:dyDescent="0.25">
      <c r="A92" s="69"/>
      <c r="C92" s="25"/>
      <c r="D92" s="25"/>
    </row>
    <row r="93" spans="1:4" x14ac:dyDescent="0.25">
      <c r="A93" s="69"/>
      <c r="C93" s="25"/>
      <c r="D93" s="25"/>
    </row>
    <row r="94" spans="1:4" x14ac:dyDescent="0.25">
      <c r="A94" s="69"/>
      <c r="C94" s="25"/>
      <c r="D94" s="25"/>
    </row>
    <row r="95" spans="1:4" x14ac:dyDescent="0.25">
      <c r="A95" s="69"/>
      <c r="C95" s="25"/>
      <c r="D95" s="25"/>
    </row>
    <row r="96" spans="1:4" x14ac:dyDescent="0.25">
      <c r="A96" s="69"/>
      <c r="C96" s="25"/>
      <c r="D96" s="25"/>
    </row>
    <row r="97" spans="1:4" x14ac:dyDescent="0.25">
      <c r="A97" s="69"/>
      <c r="C97" s="25"/>
      <c r="D97" s="25"/>
    </row>
    <row r="98" spans="1:4" x14ac:dyDescent="0.25">
      <c r="A98" s="69"/>
      <c r="C98" s="25"/>
      <c r="D98" s="25"/>
    </row>
    <row r="99" spans="1:4" x14ac:dyDescent="0.25">
      <c r="A99" s="69"/>
      <c r="C99" s="25"/>
      <c r="D99" s="25"/>
    </row>
    <row r="100" spans="1:4" x14ac:dyDescent="0.25">
      <c r="A100" s="69"/>
      <c r="C100" s="25"/>
      <c r="D100" s="25"/>
    </row>
    <row r="101" spans="1:4" x14ac:dyDescent="0.25">
      <c r="A101" s="69"/>
      <c r="C101" s="25"/>
      <c r="D101" s="25"/>
    </row>
    <row r="102" spans="1:4" x14ac:dyDescent="0.25">
      <c r="A102" s="69"/>
      <c r="C102" s="25"/>
      <c r="D102" s="25"/>
    </row>
    <row r="103" spans="1:4" x14ac:dyDescent="0.25">
      <c r="A103" s="69"/>
      <c r="C103" s="25"/>
      <c r="D103" s="25"/>
    </row>
    <row r="104" spans="1:4" x14ac:dyDescent="0.25">
      <c r="A104" s="69"/>
      <c r="C104" s="25"/>
      <c r="D104" s="25"/>
    </row>
    <row r="105" spans="1:4" x14ac:dyDescent="0.25">
      <c r="C105" s="25"/>
      <c r="D105" s="25"/>
    </row>
    <row r="106" spans="1:4" x14ac:dyDescent="0.25">
      <c r="C106" s="25"/>
      <c r="D106" s="25"/>
    </row>
    <row r="107" spans="1:4" x14ac:dyDescent="0.25">
      <c r="C107" s="25"/>
      <c r="D107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6"/>
  <sheetViews>
    <sheetView showGridLines="0"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E56" sqref="E56"/>
    </sheetView>
  </sheetViews>
  <sheetFormatPr defaultRowHeight="15" x14ac:dyDescent="0.25"/>
  <cols>
    <col min="1" max="1" width="14.85546875" style="121" bestFit="1" customWidth="1"/>
    <col min="2" max="2" width="8.7109375" style="2" customWidth="1"/>
    <col min="3" max="3" width="17.28515625" style="2" bestFit="1" customWidth="1"/>
    <col min="4" max="4" width="16.5703125" style="2" bestFit="1" customWidth="1"/>
    <col min="5" max="8" width="14.140625" style="2" customWidth="1"/>
    <col min="9" max="12" width="9.140625" style="2"/>
    <col min="13" max="13" width="10" style="2" bestFit="1" customWidth="1"/>
    <col min="14" max="16384" width="9.140625" style="2"/>
  </cols>
  <sheetData>
    <row r="1" spans="1:130" x14ac:dyDescent="0.25">
      <c r="A1" s="120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A5" s="122"/>
      <c r="D5" s="7"/>
      <c r="E5" s="7"/>
      <c r="F5" s="7"/>
      <c r="G5" s="7"/>
      <c r="H5" s="7" t="str">
        <f>Título</f>
        <v>Análise de Conjuntura 2019</v>
      </c>
      <c r="I5" s="7"/>
      <c r="J5" s="7"/>
      <c r="K5" s="97"/>
      <c r="L5" s="97"/>
      <c r="M5" s="9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62" t="s">
        <v>303</v>
      </c>
      <c r="D8" s="126"/>
    </row>
    <row r="9" spans="1:130" x14ac:dyDescent="0.25">
      <c r="C9" s="113"/>
    </row>
    <row r="10" spans="1:130" x14ac:dyDescent="0.25">
      <c r="A10" s="149" t="s">
        <v>298</v>
      </c>
      <c r="C10" s="58" t="s">
        <v>299</v>
      </c>
      <c r="D10" s="58" t="s">
        <v>300</v>
      </c>
      <c r="E10" s="148" t="s">
        <v>301</v>
      </c>
    </row>
    <row r="11" spans="1:130" x14ac:dyDescent="0.25">
      <c r="A11" s="146"/>
      <c r="B11" s="4"/>
      <c r="C11" s="52" t="s">
        <v>193</v>
      </c>
      <c r="D11" s="52" t="s">
        <v>193</v>
      </c>
      <c r="E11" s="52" t="s">
        <v>302</v>
      </c>
    </row>
    <row r="12" spans="1:130" x14ac:dyDescent="0.25">
      <c r="A12" s="147">
        <v>43949</v>
      </c>
      <c r="B12" s="6"/>
      <c r="C12" s="151">
        <v>0</v>
      </c>
      <c r="D12" s="152">
        <v>50787</v>
      </c>
      <c r="E12" s="150">
        <v>0</v>
      </c>
      <c r="F12" s="67"/>
      <c r="I12" s="67"/>
    </row>
    <row r="13" spans="1:130" x14ac:dyDescent="0.25">
      <c r="A13" s="147">
        <v>43950</v>
      </c>
      <c r="B13" s="6"/>
      <c r="C13" s="151">
        <v>0</v>
      </c>
      <c r="D13" s="152">
        <v>114144</v>
      </c>
      <c r="E13" s="150">
        <v>0</v>
      </c>
      <c r="F13" s="18"/>
      <c r="G13" s="67"/>
      <c r="J13" s="67"/>
    </row>
    <row r="14" spans="1:130" x14ac:dyDescent="0.25">
      <c r="A14" s="147">
        <v>43951</v>
      </c>
      <c r="B14" s="6"/>
      <c r="C14" s="151">
        <v>0</v>
      </c>
      <c r="D14" s="152">
        <v>114144</v>
      </c>
      <c r="E14" s="150">
        <v>0</v>
      </c>
      <c r="G14" s="67"/>
      <c r="J14" s="67"/>
    </row>
    <row r="15" spans="1:130" x14ac:dyDescent="0.25">
      <c r="A15" s="147">
        <v>43955</v>
      </c>
      <c r="B15" s="6"/>
      <c r="C15" s="151">
        <v>0</v>
      </c>
      <c r="D15" s="152">
        <v>114144</v>
      </c>
      <c r="E15" s="150">
        <v>0</v>
      </c>
      <c r="G15" s="67"/>
    </row>
    <row r="16" spans="1:130" x14ac:dyDescent="0.25">
      <c r="A16" s="147">
        <v>43956</v>
      </c>
      <c r="B16" s="6"/>
      <c r="C16" s="151">
        <v>0</v>
      </c>
      <c r="D16" s="152">
        <v>401213</v>
      </c>
      <c r="E16" s="150">
        <v>0</v>
      </c>
    </row>
    <row r="17" spans="1:12" x14ac:dyDescent="0.25">
      <c r="A17" s="147">
        <v>43957</v>
      </c>
      <c r="B17" s="6"/>
      <c r="C17" s="151">
        <v>0</v>
      </c>
      <c r="D17" s="152">
        <v>401213</v>
      </c>
      <c r="E17" s="150">
        <v>0</v>
      </c>
    </row>
    <row r="18" spans="1:12" x14ac:dyDescent="0.25">
      <c r="A18" s="147">
        <v>43958</v>
      </c>
      <c r="B18" s="6"/>
      <c r="C18" s="151">
        <v>0</v>
      </c>
      <c r="D18" s="152">
        <v>401213</v>
      </c>
      <c r="E18" s="150">
        <v>0</v>
      </c>
    </row>
    <row r="19" spans="1:12" x14ac:dyDescent="0.25">
      <c r="A19" s="147">
        <v>43959</v>
      </c>
      <c r="B19" s="6"/>
      <c r="C19" s="151">
        <v>0</v>
      </c>
      <c r="D19" s="152">
        <v>471676</v>
      </c>
      <c r="E19" s="150">
        <v>0</v>
      </c>
      <c r="J19" s="67"/>
    </row>
    <row r="20" spans="1:12" x14ac:dyDescent="0.25">
      <c r="A20" s="147">
        <v>43962</v>
      </c>
      <c r="B20" s="6"/>
      <c r="C20" s="151">
        <v>0</v>
      </c>
      <c r="D20" s="152">
        <v>471676</v>
      </c>
      <c r="E20" s="150">
        <v>0</v>
      </c>
      <c r="J20" s="67"/>
    </row>
    <row r="21" spans="1:12" x14ac:dyDescent="0.25">
      <c r="A21" s="147">
        <v>43963</v>
      </c>
      <c r="B21" s="6"/>
      <c r="C21" s="151">
        <v>0</v>
      </c>
      <c r="D21" s="152">
        <v>582912</v>
      </c>
      <c r="E21" s="150">
        <v>0</v>
      </c>
    </row>
    <row r="22" spans="1:12" x14ac:dyDescent="0.25">
      <c r="A22" s="147">
        <v>43964</v>
      </c>
      <c r="C22" s="151">
        <v>0</v>
      </c>
      <c r="D22" s="152">
        <v>582912</v>
      </c>
      <c r="E22" s="150">
        <v>0</v>
      </c>
      <c r="L22" s="25"/>
    </row>
    <row r="23" spans="1:12" x14ac:dyDescent="0.25">
      <c r="A23" s="147">
        <v>43965</v>
      </c>
      <c r="C23" s="151">
        <v>0</v>
      </c>
      <c r="D23" s="152">
        <v>583549</v>
      </c>
      <c r="E23" s="150">
        <v>0</v>
      </c>
    </row>
    <row r="24" spans="1:12" x14ac:dyDescent="0.25">
      <c r="A24" s="147">
        <v>43966</v>
      </c>
      <c r="C24" s="151">
        <v>0</v>
      </c>
      <c r="D24" s="152">
        <v>583954</v>
      </c>
      <c r="E24" s="150">
        <v>0</v>
      </c>
    </row>
    <row r="25" spans="1:12" x14ac:dyDescent="0.25">
      <c r="A25" s="147">
        <v>43969</v>
      </c>
      <c r="C25" s="151">
        <v>0</v>
      </c>
      <c r="D25" s="152">
        <v>584018</v>
      </c>
      <c r="E25" s="150">
        <v>0</v>
      </c>
    </row>
    <row r="26" spans="1:12" x14ac:dyDescent="0.25">
      <c r="A26" s="147">
        <v>43970</v>
      </c>
      <c r="C26" s="151">
        <v>0</v>
      </c>
      <c r="D26" s="152">
        <v>640225</v>
      </c>
      <c r="E26" s="150">
        <v>0</v>
      </c>
    </row>
    <row r="27" spans="1:12" x14ac:dyDescent="0.25">
      <c r="A27" s="147">
        <v>43971</v>
      </c>
      <c r="C27" s="151">
        <v>0</v>
      </c>
      <c r="D27" s="152">
        <v>643266</v>
      </c>
      <c r="E27" s="150">
        <v>0</v>
      </c>
    </row>
    <row r="28" spans="1:12" x14ac:dyDescent="0.25">
      <c r="A28" s="147">
        <v>43972</v>
      </c>
      <c r="C28" s="151">
        <v>0</v>
      </c>
      <c r="D28" s="152">
        <v>648446</v>
      </c>
      <c r="E28" s="150">
        <v>0</v>
      </c>
    </row>
    <row r="29" spans="1:12" x14ac:dyDescent="0.25">
      <c r="A29" s="147">
        <v>43973</v>
      </c>
      <c r="C29" s="151">
        <v>0</v>
      </c>
      <c r="D29" s="152">
        <v>648712</v>
      </c>
      <c r="E29" s="150">
        <v>0</v>
      </c>
    </row>
    <row r="30" spans="1:12" x14ac:dyDescent="0.25">
      <c r="A30" s="147">
        <v>43976</v>
      </c>
      <c r="C30" s="151">
        <v>0</v>
      </c>
      <c r="D30" s="152">
        <v>649834</v>
      </c>
      <c r="E30" s="150">
        <v>0</v>
      </c>
    </row>
    <row r="31" spans="1:12" x14ac:dyDescent="0.25">
      <c r="A31" s="147">
        <v>43977</v>
      </c>
      <c r="C31" s="151">
        <v>0</v>
      </c>
      <c r="D31" s="152">
        <v>696508</v>
      </c>
      <c r="E31" s="150">
        <v>0</v>
      </c>
    </row>
    <row r="32" spans="1:12" x14ac:dyDescent="0.25">
      <c r="A32" s="147">
        <v>43978</v>
      </c>
      <c r="C32" s="151">
        <v>0</v>
      </c>
      <c r="D32" s="152">
        <v>696508</v>
      </c>
      <c r="E32" s="150">
        <v>0</v>
      </c>
    </row>
    <row r="33" spans="1:5" x14ac:dyDescent="0.25">
      <c r="A33" s="147">
        <v>43979</v>
      </c>
      <c r="C33" s="151">
        <v>0</v>
      </c>
      <c r="D33" s="152">
        <v>702026</v>
      </c>
      <c r="E33" s="150">
        <v>0</v>
      </c>
    </row>
    <row r="34" spans="1:5" x14ac:dyDescent="0.25">
      <c r="A34" s="147">
        <v>43980</v>
      </c>
      <c r="C34" s="151">
        <v>0</v>
      </c>
      <c r="D34" s="152">
        <v>728385</v>
      </c>
      <c r="E34" s="150">
        <v>0</v>
      </c>
    </row>
    <row r="35" spans="1:5" x14ac:dyDescent="0.25">
      <c r="A35" s="147">
        <v>43983</v>
      </c>
      <c r="C35" s="151">
        <v>0</v>
      </c>
      <c r="D35" s="152">
        <v>728574</v>
      </c>
      <c r="E35" s="150">
        <v>0</v>
      </c>
    </row>
    <row r="36" spans="1:5" x14ac:dyDescent="0.25">
      <c r="A36" s="147">
        <v>43984</v>
      </c>
      <c r="C36" s="151">
        <v>0</v>
      </c>
      <c r="D36" s="152">
        <v>728574</v>
      </c>
      <c r="E36" s="150">
        <v>0</v>
      </c>
    </row>
    <row r="37" spans="1:5" x14ac:dyDescent="0.25">
      <c r="A37" s="147">
        <v>43985</v>
      </c>
      <c r="C37" s="151">
        <v>0</v>
      </c>
      <c r="D37" s="152">
        <v>728818</v>
      </c>
      <c r="E37" s="150">
        <v>0</v>
      </c>
    </row>
    <row r="38" spans="1:5" x14ac:dyDescent="0.25">
      <c r="A38" s="147">
        <v>43986</v>
      </c>
      <c r="C38" s="151">
        <v>0</v>
      </c>
      <c r="D38" s="152">
        <v>731888</v>
      </c>
      <c r="E38" s="150">
        <v>0</v>
      </c>
    </row>
    <row r="39" spans="1:5" x14ac:dyDescent="0.25">
      <c r="A39" s="147">
        <v>43987</v>
      </c>
      <c r="C39" s="151">
        <v>0</v>
      </c>
      <c r="D39" s="152">
        <v>731952</v>
      </c>
      <c r="E39" s="150">
        <v>0</v>
      </c>
    </row>
    <row r="40" spans="1:5" x14ac:dyDescent="0.25">
      <c r="A40" s="147">
        <v>43990</v>
      </c>
      <c r="C40" s="151">
        <v>0</v>
      </c>
      <c r="D40" s="152">
        <v>733007</v>
      </c>
      <c r="E40" s="150">
        <v>0</v>
      </c>
    </row>
    <row r="41" spans="1:5" x14ac:dyDescent="0.25">
      <c r="A41" s="147">
        <v>43991</v>
      </c>
      <c r="C41" s="151">
        <v>0</v>
      </c>
      <c r="D41" s="152">
        <v>733133</v>
      </c>
      <c r="E41" s="150">
        <v>0</v>
      </c>
    </row>
    <row r="42" spans="1:5" x14ac:dyDescent="0.25">
      <c r="A42" s="147">
        <v>43992</v>
      </c>
      <c r="C42" s="151">
        <v>0</v>
      </c>
      <c r="D42" s="152">
        <v>744470</v>
      </c>
      <c r="E42" s="150">
        <v>0</v>
      </c>
    </row>
    <row r="43" spans="1:5" x14ac:dyDescent="0.25">
      <c r="A43" s="147">
        <v>43994</v>
      </c>
      <c r="C43" s="151">
        <v>0</v>
      </c>
      <c r="D43" s="152">
        <v>744470</v>
      </c>
      <c r="E43" s="150">
        <v>0</v>
      </c>
    </row>
    <row r="44" spans="1:5" x14ac:dyDescent="0.25">
      <c r="A44" s="147">
        <v>43997</v>
      </c>
      <c r="C44" s="151">
        <v>0</v>
      </c>
      <c r="D44" s="152">
        <v>744649</v>
      </c>
      <c r="E44" s="150">
        <v>50.5</v>
      </c>
    </row>
    <row r="45" spans="1:5" x14ac:dyDescent="0.25">
      <c r="A45" s="147">
        <v>43998</v>
      </c>
      <c r="C45" s="152">
        <v>100</v>
      </c>
      <c r="D45" s="152">
        <v>744773</v>
      </c>
      <c r="E45" s="150">
        <v>0</v>
      </c>
    </row>
    <row r="46" spans="1:5" x14ac:dyDescent="0.25">
      <c r="A46" s="147">
        <v>43999</v>
      </c>
      <c r="C46" s="152">
        <v>100</v>
      </c>
      <c r="D46" s="152">
        <v>762254</v>
      </c>
      <c r="E46" s="150">
        <v>0</v>
      </c>
    </row>
    <row r="47" spans="1:5" x14ac:dyDescent="0.25">
      <c r="A47" s="147">
        <v>44000</v>
      </c>
      <c r="C47" s="152">
        <v>100</v>
      </c>
      <c r="D47" s="152">
        <v>762254</v>
      </c>
      <c r="E47" s="150">
        <v>0</v>
      </c>
    </row>
    <row r="48" spans="1:5" x14ac:dyDescent="0.25">
      <c r="A48" s="147">
        <v>44001</v>
      </c>
      <c r="C48" s="152">
        <v>100</v>
      </c>
      <c r="D48" s="152">
        <v>786772</v>
      </c>
      <c r="E48" s="150">
        <v>0</v>
      </c>
    </row>
    <row r="49" spans="1:5" x14ac:dyDescent="0.25">
      <c r="A49" s="147">
        <v>44004</v>
      </c>
      <c r="C49" s="152">
        <v>100</v>
      </c>
      <c r="D49" s="152">
        <v>797757</v>
      </c>
      <c r="E49" s="150">
        <v>0</v>
      </c>
    </row>
    <row r="50" spans="1:5" x14ac:dyDescent="0.25">
      <c r="A50" s="147">
        <v>44005</v>
      </c>
      <c r="C50" s="152">
        <v>100</v>
      </c>
      <c r="D50" s="152">
        <v>821151</v>
      </c>
      <c r="E50" s="150">
        <v>0</v>
      </c>
    </row>
    <row r="51" spans="1:5" x14ac:dyDescent="0.25">
      <c r="A51" s="147">
        <v>44006</v>
      </c>
      <c r="C51" s="152">
        <v>100</v>
      </c>
      <c r="D51" s="152">
        <v>821730</v>
      </c>
      <c r="E51" s="150">
        <v>0</v>
      </c>
    </row>
    <row r="52" spans="1:5" x14ac:dyDescent="0.25">
      <c r="A52" s="147">
        <v>44007</v>
      </c>
      <c r="C52" s="152">
        <v>100</v>
      </c>
      <c r="D52" s="152">
        <v>1050218</v>
      </c>
      <c r="E52" s="150">
        <v>15</v>
      </c>
    </row>
    <row r="53" spans="1:5" x14ac:dyDescent="0.25">
      <c r="A53" s="147">
        <v>44008</v>
      </c>
      <c r="C53" s="152">
        <v>2100</v>
      </c>
      <c r="D53" s="152">
        <v>1076169</v>
      </c>
      <c r="E53" s="150">
        <v>0</v>
      </c>
    </row>
    <row r="54" spans="1:5" x14ac:dyDescent="0.25">
      <c r="A54" s="147">
        <v>44011</v>
      </c>
      <c r="C54" s="152">
        <v>2100</v>
      </c>
      <c r="D54" s="152">
        <v>1098144</v>
      </c>
      <c r="E54" s="150">
        <v>0</v>
      </c>
    </row>
    <row r="55" spans="1:5" x14ac:dyDescent="0.25">
      <c r="A55" s="147">
        <v>44012</v>
      </c>
      <c r="C55" s="152">
        <v>2100</v>
      </c>
      <c r="D55" s="152">
        <v>1223163</v>
      </c>
      <c r="E55" s="150">
        <v>15</v>
      </c>
    </row>
    <row r="56" spans="1:5" x14ac:dyDescent="0.25">
      <c r="A56" s="147">
        <v>44013</v>
      </c>
      <c r="C56" s="152">
        <v>4100</v>
      </c>
      <c r="D56" s="152">
        <v>1243188</v>
      </c>
      <c r="E56" s="150">
        <v>0</v>
      </c>
    </row>
    <row r="57" spans="1:5" x14ac:dyDescent="0.25">
      <c r="A57" s="69"/>
      <c r="C57" s="25"/>
      <c r="D57" s="25"/>
    </row>
    <row r="58" spans="1:5" x14ac:dyDescent="0.25">
      <c r="A58" s="69"/>
      <c r="C58" s="25"/>
      <c r="D58" s="25"/>
    </row>
    <row r="59" spans="1:5" x14ac:dyDescent="0.25">
      <c r="A59" s="69"/>
      <c r="C59" s="25"/>
      <c r="D59" s="25"/>
    </row>
    <row r="60" spans="1:5" x14ac:dyDescent="0.25">
      <c r="A60" s="69"/>
      <c r="C60" s="25"/>
      <c r="D60" s="25"/>
    </row>
    <row r="61" spans="1:5" x14ac:dyDescent="0.25">
      <c r="A61" s="69"/>
      <c r="C61" s="25"/>
      <c r="D61" s="25"/>
    </row>
    <row r="62" spans="1:5" x14ac:dyDescent="0.25">
      <c r="A62" s="69"/>
      <c r="C62" s="25"/>
      <c r="D62" s="25"/>
    </row>
    <row r="63" spans="1:5" x14ac:dyDescent="0.25">
      <c r="A63" s="69"/>
      <c r="C63" s="25"/>
      <c r="D63" s="25"/>
    </row>
    <row r="64" spans="1:5" x14ac:dyDescent="0.25">
      <c r="A64" s="69"/>
      <c r="C64" s="25"/>
      <c r="D64" s="25"/>
    </row>
    <row r="65" spans="1:4" x14ac:dyDescent="0.25">
      <c r="A65" s="69"/>
      <c r="C65" s="25"/>
      <c r="D65" s="25"/>
    </row>
    <row r="66" spans="1:4" x14ac:dyDescent="0.25">
      <c r="A66" s="69"/>
      <c r="C66" s="25"/>
      <c r="D66" s="25"/>
    </row>
    <row r="67" spans="1:4" x14ac:dyDescent="0.25">
      <c r="A67" s="69"/>
      <c r="C67" s="25"/>
      <c r="D67" s="25"/>
    </row>
    <row r="68" spans="1:4" x14ac:dyDescent="0.25">
      <c r="A68" s="69"/>
      <c r="C68" s="25"/>
      <c r="D68" s="25"/>
    </row>
    <row r="69" spans="1:4" x14ac:dyDescent="0.25">
      <c r="A69" s="69"/>
      <c r="C69" s="25"/>
      <c r="D69" s="25"/>
    </row>
    <row r="70" spans="1:4" x14ac:dyDescent="0.25">
      <c r="A70" s="69"/>
      <c r="C70" s="25"/>
      <c r="D70" s="25"/>
    </row>
    <row r="71" spans="1:4" x14ac:dyDescent="0.25">
      <c r="A71" s="69"/>
      <c r="C71" s="25"/>
      <c r="D71" s="25"/>
    </row>
    <row r="72" spans="1:4" x14ac:dyDescent="0.25">
      <c r="A72" s="69"/>
      <c r="C72" s="25"/>
      <c r="D72" s="25"/>
    </row>
    <row r="73" spans="1:4" x14ac:dyDescent="0.25">
      <c r="A73" s="69"/>
      <c r="C73" s="25"/>
      <c r="D73" s="25"/>
    </row>
    <row r="74" spans="1:4" x14ac:dyDescent="0.25">
      <c r="A74" s="69"/>
      <c r="C74" s="25"/>
      <c r="D74" s="25"/>
    </row>
    <row r="75" spans="1:4" x14ac:dyDescent="0.25">
      <c r="A75" s="69"/>
      <c r="C75" s="25"/>
      <c r="D75" s="25"/>
    </row>
    <row r="76" spans="1:4" x14ac:dyDescent="0.25">
      <c r="A76" s="69"/>
      <c r="C76" s="25"/>
      <c r="D76" s="25"/>
    </row>
    <row r="77" spans="1:4" x14ac:dyDescent="0.25">
      <c r="A77" s="69"/>
      <c r="C77" s="25"/>
      <c r="D77" s="25"/>
    </row>
    <row r="78" spans="1:4" x14ac:dyDescent="0.25">
      <c r="A78" s="69"/>
      <c r="C78" s="25"/>
      <c r="D78" s="25"/>
    </row>
    <row r="79" spans="1:4" x14ac:dyDescent="0.25">
      <c r="A79" s="69"/>
      <c r="C79" s="25"/>
      <c r="D79" s="25"/>
    </row>
    <row r="80" spans="1:4" x14ac:dyDescent="0.25">
      <c r="A80" s="69"/>
      <c r="C80" s="25"/>
      <c r="D80" s="25"/>
    </row>
    <row r="81" spans="1:4" x14ac:dyDescent="0.25">
      <c r="A81" s="69"/>
      <c r="C81" s="25"/>
      <c r="D81" s="25"/>
    </row>
    <row r="82" spans="1:4" x14ac:dyDescent="0.25">
      <c r="A82" s="69"/>
      <c r="C82" s="25"/>
      <c r="D82" s="25"/>
    </row>
    <row r="83" spans="1:4" x14ac:dyDescent="0.25">
      <c r="A83" s="69"/>
      <c r="C83" s="25"/>
      <c r="D83" s="25"/>
    </row>
    <row r="84" spans="1:4" x14ac:dyDescent="0.25">
      <c r="A84" s="69"/>
      <c r="C84" s="25"/>
      <c r="D84" s="25"/>
    </row>
    <row r="85" spans="1:4" x14ac:dyDescent="0.25">
      <c r="A85" s="69"/>
      <c r="C85" s="25"/>
      <c r="D85" s="25"/>
    </row>
    <row r="86" spans="1:4" x14ac:dyDescent="0.25">
      <c r="A86" s="69"/>
      <c r="C86" s="25"/>
      <c r="D86" s="25"/>
    </row>
    <row r="87" spans="1:4" x14ac:dyDescent="0.25">
      <c r="A87" s="69"/>
      <c r="C87" s="25"/>
      <c r="D87" s="25"/>
    </row>
    <row r="88" spans="1:4" x14ac:dyDescent="0.25">
      <c r="A88" s="69"/>
      <c r="C88" s="25"/>
      <c r="D88" s="25"/>
    </row>
    <row r="89" spans="1:4" x14ac:dyDescent="0.25">
      <c r="A89" s="69"/>
      <c r="C89" s="25"/>
      <c r="D89" s="25"/>
    </row>
    <row r="90" spans="1:4" x14ac:dyDescent="0.25">
      <c r="A90" s="69"/>
      <c r="C90" s="25"/>
      <c r="D90" s="25"/>
    </row>
    <row r="91" spans="1:4" x14ac:dyDescent="0.25">
      <c r="A91" s="69"/>
      <c r="C91" s="25"/>
      <c r="D91" s="25"/>
    </row>
    <row r="92" spans="1:4" x14ac:dyDescent="0.25">
      <c r="A92" s="69"/>
      <c r="C92" s="25"/>
      <c r="D92" s="25"/>
    </row>
    <row r="93" spans="1:4" x14ac:dyDescent="0.25">
      <c r="A93" s="69"/>
      <c r="C93" s="25"/>
      <c r="D93" s="25"/>
    </row>
    <row r="94" spans="1:4" x14ac:dyDescent="0.25">
      <c r="A94" s="69"/>
      <c r="C94" s="25"/>
      <c r="D94" s="25"/>
    </row>
    <row r="95" spans="1:4" x14ac:dyDescent="0.25">
      <c r="A95" s="69"/>
      <c r="C95" s="25"/>
      <c r="D95" s="25"/>
    </row>
    <row r="96" spans="1:4" x14ac:dyDescent="0.25">
      <c r="A96" s="69"/>
      <c r="C96" s="25"/>
      <c r="D96" s="25"/>
    </row>
    <row r="97" spans="1:4" x14ac:dyDescent="0.25">
      <c r="A97" s="69"/>
      <c r="C97" s="25"/>
      <c r="D97" s="25"/>
    </row>
    <row r="98" spans="1:4" x14ac:dyDescent="0.25">
      <c r="A98" s="69"/>
      <c r="C98" s="25"/>
      <c r="D98" s="25"/>
    </row>
    <row r="99" spans="1:4" x14ac:dyDescent="0.25">
      <c r="A99" s="69"/>
      <c r="C99" s="25"/>
      <c r="D99" s="25"/>
    </row>
    <row r="100" spans="1:4" x14ac:dyDescent="0.25">
      <c r="A100" s="69"/>
      <c r="C100" s="25"/>
      <c r="D100" s="25"/>
    </row>
    <row r="101" spans="1:4" x14ac:dyDescent="0.25">
      <c r="A101" s="69"/>
      <c r="C101" s="25"/>
      <c r="D101" s="25"/>
    </row>
    <row r="102" spans="1:4" x14ac:dyDescent="0.25">
      <c r="A102" s="69"/>
      <c r="C102" s="25"/>
      <c r="D102" s="25"/>
    </row>
    <row r="103" spans="1:4" x14ac:dyDescent="0.25">
      <c r="A103" s="69"/>
      <c r="C103" s="25"/>
      <c r="D103" s="25"/>
    </row>
    <row r="104" spans="1:4" x14ac:dyDescent="0.25">
      <c r="C104" s="25"/>
      <c r="D104" s="25"/>
    </row>
    <row r="105" spans="1:4" x14ac:dyDescent="0.25">
      <c r="C105" s="25"/>
      <c r="D105" s="25"/>
    </row>
    <row r="106" spans="1:4" x14ac:dyDescent="0.25">
      <c r="C106" s="25"/>
      <c r="D106" s="25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2" x14ac:dyDescent="0.25">
      <c r="A1" s="1" t="s">
        <v>1</v>
      </c>
      <c r="B1" s="1"/>
    </row>
    <row r="2" spans="1:132" ht="6" customHeight="1" x14ac:dyDescent="0.25"/>
    <row r="3" spans="1:132" ht="19.5" customHeight="1" x14ac:dyDescent="0.25"/>
    <row r="5" spans="1:132" s="95" customFormat="1" ht="23.25" x14ac:dyDescent="0.25">
      <c r="E5" s="17"/>
      <c r="F5" s="17"/>
      <c r="H5" s="17" t="str">
        <f>Título</f>
        <v>Análise de Conjuntura 2019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</row>
    <row r="8" spans="1:132" x14ac:dyDescent="0.25">
      <c r="C8" s="3" t="str">
        <f>Índice!Q18</f>
        <v>Gráfico 4 - Valor captado de financiamentos públicos para o cultivo da cana</v>
      </c>
      <c r="D8" s="3"/>
      <c r="E8" s="3"/>
    </row>
    <row r="10" spans="1:132" ht="15" customHeight="1" x14ac:dyDescent="0.25">
      <c r="A10" s="4" t="s">
        <v>0</v>
      </c>
      <c r="C10" s="5" t="s">
        <v>33</v>
      </c>
      <c r="D10" s="5" t="s">
        <v>34</v>
      </c>
      <c r="E10" s="5" t="s">
        <v>35</v>
      </c>
    </row>
    <row r="11" spans="1:132" x14ac:dyDescent="0.25">
      <c r="B11" s="4"/>
      <c r="C11" s="153" t="s">
        <v>37</v>
      </c>
      <c r="D11" s="153"/>
      <c r="E11" s="153"/>
    </row>
    <row r="12" spans="1:132" x14ac:dyDescent="0.25">
      <c r="A12" s="6">
        <v>2009</v>
      </c>
      <c r="B12" s="6"/>
      <c r="C12" s="12"/>
      <c r="D12" s="12">
        <v>0.6868758088100001</v>
      </c>
      <c r="E12" s="12">
        <v>0.6868758088100001</v>
      </c>
    </row>
    <row r="13" spans="1:132" x14ac:dyDescent="0.25">
      <c r="A13" s="6">
        <v>2010</v>
      </c>
      <c r="B13" s="6"/>
      <c r="C13" s="12"/>
      <c r="D13" s="12">
        <v>0.95354283341000001</v>
      </c>
      <c r="E13" s="12">
        <v>0.95354283341000001</v>
      </c>
      <c r="H13" s="18"/>
    </row>
    <row r="14" spans="1:132" x14ac:dyDescent="0.25">
      <c r="A14" s="6">
        <v>2011</v>
      </c>
      <c r="B14" s="6"/>
      <c r="C14" s="12"/>
      <c r="D14" s="12">
        <v>0.90981624836000008</v>
      </c>
      <c r="E14" s="12">
        <v>0.90981624836000008</v>
      </c>
    </row>
    <row r="15" spans="1:132" x14ac:dyDescent="0.25">
      <c r="A15" s="6">
        <v>2012</v>
      </c>
      <c r="B15" s="6"/>
      <c r="C15" s="12">
        <v>0.45944480727000014</v>
      </c>
      <c r="D15" s="12">
        <v>0.70862374909000003</v>
      </c>
      <c r="E15" s="12">
        <v>1.1680685563600002</v>
      </c>
    </row>
    <row r="16" spans="1:132" x14ac:dyDescent="0.25">
      <c r="A16" s="6">
        <v>2013</v>
      </c>
      <c r="B16" s="6"/>
      <c r="C16" s="12">
        <v>1.0952311058599999</v>
      </c>
      <c r="D16" s="12">
        <v>0.95589484267000036</v>
      </c>
      <c r="E16" s="12">
        <v>2.0511259485300002</v>
      </c>
    </row>
    <row r="17" spans="1:5" x14ac:dyDescent="0.25">
      <c r="A17" s="6">
        <v>2014</v>
      </c>
      <c r="B17" s="6"/>
      <c r="C17" s="12">
        <v>1.7995412542600004</v>
      </c>
      <c r="D17" s="12">
        <v>7.1151316729999955E-2</v>
      </c>
      <c r="E17" s="12">
        <v>1.8706925709900004</v>
      </c>
    </row>
    <row r="18" spans="1:5" x14ac:dyDescent="0.25">
      <c r="A18" s="6">
        <v>2015</v>
      </c>
      <c r="B18" s="6"/>
      <c r="C18" s="12">
        <v>0.6409868273999999</v>
      </c>
      <c r="D18" s="12">
        <v>0.25244842191000011</v>
      </c>
      <c r="E18" s="12">
        <v>0.89343524931000007</v>
      </c>
    </row>
    <row r="19" spans="1:5" x14ac:dyDescent="0.25">
      <c r="A19" s="6">
        <v>2016</v>
      </c>
      <c r="B19" s="6"/>
      <c r="C19" s="12">
        <v>0.29614754007000005</v>
      </c>
      <c r="D19" s="12">
        <v>0.77875122536000008</v>
      </c>
      <c r="E19" s="12">
        <v>1.0748987654300002</v>
      </c>
    </row>
    <row r="20" spans="1:5" x14ac:dyDescent="0.25">
      <c r="A20" s="6">
        <v>2017</v>
      </c>
      <c r="B20" s="6"/>
      <c r="C20" s="12">
        <v>0.23441884485</v>
      </c>
      <c r="D20" s="12">
        <v>0.90959672449999984</v>
      </c>
      <c r="E20" s="12">
        <v>1.1440155693499998</v>
      </c>
    </row>
    <row r="21" spans="1:5" x14ac:dyDescent="0.25">
      <c r="A21" s="6">
        <v>2018</v>
      </c>
      <c r="B21" s="6"/>
      <c r="C21" s="12">
        <v>0.124531051</v>
      </c>
      <c r="D21" s="12">
        <v>0.80735262314999989</v>
      </c>
      <c r="E21" s="12">
        <v>0.93188367414999995</v>
      </c>
    </row>
    <row r="22" spans="1:5" x14ac:dyDescent="0.25">
      <c r="A22" s="6">
        <v>2019</v>
      </c>
      <c r="C22" s="12">
        <v>0.21733349499999999</v>
      </c>
      <c r="D22" s="12">
        <v>0.50660579902000002</v>
      </c>
      <c r="E22" s="12">
        <v>0.72393929402000001</v>
      </c>
    </row>
    <row r="24" spans="1:5" x14ac:dyDescent="0.25">
      <c r="B24" s="140" t="s">
        <v>263</v>
      </c>
    </row>
    <row r="25" spans="1:5" x14ac:dyDescent="0.25">
      <c r="B25" s="140" t="s">
        <v>267</v>
      </c>
    </row>
    <row r="28" spans="1:5" x14ac:dyDescent="0.25">
      <c r="C28" s="18"/>
    </row>
  </sheetData>
  <mergeCells count="1"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3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9.42578125" style="2" customWidth="1"/>
    <col min="6" max="6" width="16.7109375" style="2" customWidth="1"/>
    <col min="7" max="16384" width="9.140625" style="2"/>
  </cols>
  <sheetData>
    <row r="1" spans="1:133" x14ac:dyDescent="0.25">
      <c r="A1" s="1" t="s">
        <v>1</v>
      </c>
      <c r="B1" s="1"/>
    </row>
    <row r="2" spans="1:133" ht="6" customHeight="1" x14ac:dyDescent="0.25"/>
    <row r="3" spans="1:133" ht="19.5" customHeight="1" x14ac:dyDescent="0.25"/>
    <row r="5" spans="1:133" s="95" customFormat="1" ht="23.25" x14ac:dyDescent="0.25">
      <c r="E5" s="17"/>
      <c r="G5" s="17" t="str">
        <f>Título</f>
        <v>Análise de Conjuntura 2019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</row>
    <row r="8" spans="1:133" x14ac:dyDescent="0.25">
      <c r="C8" s="3" t="str">
        <f>Índice!Q22</f>
        <v>Gráfico 5 - Colheita e Plantio mecanizados x Rendimento da cana</v>
      </c>
      <c r="D8" s="3"/>
      <c r="E8" s="3"/>
    </row>
    <row r="10" spans="1:133" ht="30" x14ac:dyDescent="0.25">
      <c r="A10" s="4" t="s">
        <v>6</v>
      </c>
      <c r="C10" s="15" t="s">
        <v>41</v>
      </c>
      <c r="D10" s="22" t="s">
        <v>42</v>
      </c>
      <c r="E10" s="22" t="s">
        <v>43</v>
      </c>
      <c r="F10" s="35" t="s">
        <v>45</v>
      </c>
    </row>
    <row r="11" spans="1:133" x14ac:dyDescent="0.25">
      <c r="B11" s="4"/>
      <c r="C11" s="52" t="s">
        <v>3</v>
      </c>
      <c r="D11" s="52"/>
      <c r="E11" s="52"/>
      <c r="F11" s="29" t="s">
        <v>44</v>
      </c>
    </row>
    <row r="12" spans="1:133" x14ac:dyDescent="0.25">
      <c r="A12" s="6" t="s">
        <v>38</v>
      </c>
      <c r="B12" s="6"/>
      <c r="C12" s="34">
        <v>0.47600000000000003</v>
      </c>
      <c r="D12" s="34">
        <v>0.54899999999999993</v>
      </c>
      <c r="E12" s="34">
        <v>0.32600000000000001</v>
      </c>
      <c r="F12" s="30">
        <v>129.86000000000001</v>
      </c>
    </row>
    <row r="13" spans="1:133" x14ac:dyDescent="0.25">
      <c r="A13" s="6" t="s">
        <v>39</v>
      </c>
      <c r="B13" s="6"/>
      <c r="C13" s="34">
        <v>0.55100000000000005</v>
      </c>
      <c r="D13" s="34">
        <v>0.622</v>
      </c>
      <c r="E13" s="34">
        <v>0.35099999999999998</v>
      </c>
      <c r="F13" s="30">
        <v>139</v>
      </c>
    </row>
    <row r="14" spans="1:133" x14ac:dyDescent="0.25">
      <c r="A14" s="6" t="s">
        <v>40</v>
      </c>
      <c r="B14" s="6"/>
      <c r="C14" s="34">
        <v>0.63700000000000001</v>
      </c>
      <c r="D14" s="34">
        <v>0.71599999999999997</v>
      </c>
      <c r="E14" s="34">
        <v>0.47799999999999998</v>
      </c>
      <c r="F14" s="30">
        <v>136.34</v>
      </c>
    </row>
    <row r="15" spans="1:133" x14ac:dyDescent="0.25">
      <c r="A15" s="6" t="s">
        <v>21</v>
      </c>
      <c r="B15" s="6"/>
      <c r="C15" s="34">
        <v>0.69200000000000006</v>
      </c>
      <c r="D15" s="34">
        <v>0.77200000000000002</v>
      </c>
      <c r="E15" s="34">
        <v>0.59499999999999997</v>
      </c>
      <c r="F15" s="30">
        <v>136.29</v>
      </c>
    </row>
    <row r="16" spans="1:133" x14ac:dyDescent="0.25">
      <c r="A16" s="6" t="s">
        <v>22</v>
      </c>
      <c r="B16" s="6"/>
      <c r="C16" s="34">
        <v>0.74</v>
      </c>
      <c r="D16" s="34">
        <v>0.82</v>
      </c>
      <c r="E16" s="34">
        <v>0.70699999999999996</v>
      </c>
      <c r="F16" s="30">
        <v>132.65</v>
      </c>
    </row>
    <row r="17" spans="1:6" x14ac:dyDescent="0.25">
      <c r="A17" s="6" t="s">
        <v>23</v>
      </c>
      <c r="B17" s="6"/>
      <c r="C17" s="34">
        <v>0.76800000000000002</v>
      </c>
      <c r="D17" s="34">
        <v>0.84299999999999997</v>
      </c>
      <c r="E17" s="34">
        <v>0.749</v>
      </c>
      <c r="F17" s="30">
        <v>136.5</v>
      </c>
    </row>
    <row r="18" spans="1:6" x14ac:dyDescent="0.25">
      <c r="A18" s="6" t="s">
        <v>24</v>
      </c>
      <c r="B18" s="6"/>
      <c r="C18" s="34">
        <v>0.85099999999999998</v>
      </c>
      <c r="D18" s="34">
        <v>0.93</v>
      </c>
      <c r="E18" s="34">
        <v>0.79400000000000004</v>
      </c>
      <c r="F18" s="30">
        <v>131.4</v>
      </c>
    </row>
    <row r="19" spans="1:6" x14ac:dyDescent="0.25">
      <c r="A19" s="6" t="s">
        <v>25</v>
      </c>
      <c r="B19" s="6"/>
      <c r="C19" s="34">
        <v>0.89800000000000002</v>
      </c>
      <c r="D19" s="34">
        <v>0.94599999999999995</v>
      </c>
      <c r="E19" s="34">
        <v>0.79</v>
      </c>
      <c r="F19" s="30">
        <v>134.6</v>
      </c>
    </row>
    <row r="20" spans="1:6" x14ac:dyDescent="0.25">
      <c r="A20" s="6" t="s">
        <v>26</v>
      </c>
      <c r="B20" s="6"/>
      <c r="C20" s="34">
        <v>0.90200000000000002</v>
      </c>
      <c r="D20" s="34">
        <v>0.95599999999999996</v>
      </c>
      <c r="E20" s="34">
        <v>0.78500000000000003</v>
      </c>
      <c r="F20" s="30">
        <v>136.80000000000001</v>
      </c>
    </row>
    <row r="21" spans="1:6" x14ac:dyDescent="0.25">
      <c r="A21" s="6" t="s">
        <v>27</v>
      </c>
      <c r="B21" s="6"/>
      <c r="C21" s="34">
        <v>0.91600000000000004</v>
      </c>
      <c r="D21" s="34">
        <v>0.97</v>
      </c>
      <c r="E21" s="34">
        <v>0.73499999999999999</v>
      </c>
      <c r="F21" s="30">
        <v>138.4</v>
      </c>
    </row>
    <row r="22" spans="1:6" x14ac:dyDescent="0.25">
      <c r="A22" s="6" t="s">
        <v>28</v>
      </c>
      <c r="B22" s="6"/>
      <c r="C22" s="34">
        <v>0.88400000000000001</v>
      </c>
      <c r="D22" s="34">
        <v>0.96199999999999997</v>
      </c>
      <c r="E22" s="34">
        <v>0.69499999999999995</v>
      </c>
      <c r="F22" s="30">
        <v>139.4</v>
      </c>
    </row>
    <row r="24" spans="1:6" x14ac:dyDescent="0.25">
      <c r="B24" s="140" t="s">
        <v>263</v>
      </c>
    </row>
    <row r="25" spans="1:6" x14ac:dyDescent="0.25">
      <c r="B25" s="140" t="s">
        <v>264</v>
      </c>
    </row>
    <row r="26" spans="1:6" x14ac:dyDescent="0.25">
      <c r="B26" s="140" t="s">
        <v>265</v>
      </c>
    </row>
    <row r="27" spans="1:6" x14ac:dyDescent="0.25">
      <c r="B27" s="140" t="s">
        <v>268</v>
      </c>
    </row>
    <row r="28" spans="1:6" x14ac:dyDescent="0.25">
      <c r="B28" s="140" t="s">
        <v>269</v>
      </c>
    </row>
    <row r="29" spans="1:6" x14ac:dyDescent="0.25">
      <c r="B29" s="140" t="s">
        <v>270</v>
      </c>
    </row>
    <row r="30" spans="1:6" x14ac:dyDescent="0.25">
      <c r="B30" s="140" t="s">
        <v>271</v>
      </c>
    </row>
    <row r="31" spans="1:6" x14ac:dyDescent="0.25">
      <c r="B31" s="140" t="s">
        <v>266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5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7"/>
      <c r="F5" s="17"/>
      <c r="G5" s="95"/>
      <c r="H5" s="17" t="str">
        <f>Título</f>
        <v>Análise de Conjuntura 2019</v>
      </c>
      <c r="I5" s="1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Índice!Q26</f>
        <v>Gráfico 6 - Histórico anual do processamento de cana</v>
      </c>
      <c r="D8" s="3"/>
      <c r="E8" s="3"/>
    </row>
    <row r="10" spans="1:130" ht="15" customHeight="1" x14ac:dyDescent="0.25">
      <c r="A10" s="4" t="s">
        <v>0</v>
      </c>
      <c r="C10" s="23" t="s">
        <v>206</v>
      </c>
    </row>
    <row r="11" spans="1:130" x14ac:dyDescent="0.25">
      <c r="A11" s="4"/>
      <c r="C11" s="45"/>
    </row>
    <row r="12" spans="1:130" x14ac:dyDescent="0.25">
      <c r="B12" s="4"/>
      <c r="C12" s="36" t="s">
        <v>52</v>
      </c>
    </row>
    <row r="13" spans="1:130" x14ac:dyDescent="0.25">
      <c r="A13" s="6">
        <v>2000</v>
      </c>
      <c r="B13" s="6"/>
      <c r="C13" s="12">
        <v>238.13643500000001</v>
      </c>
    </row>
    <row r="14" spans="1:130" x14ac:dyDescent="0.25">
      <c r="A14" s="6">
        <v>2001</v>
      </c>
      <c r="B14" s="6"/>
      <c r="C14" s="12">
        <v>291.99235800000002</v>
      </c>
    </row>
    <row r="15" spans="1:130" x14ac:dyDescent="0.25">
      <c r="A15" s="6">
        <v>2002</v>
      </c>
      <c r="B15" s="6"/>
      <c r="C15" s="12">
        <v>321.69548700000001</v>
      </c>
    </row>
    <row r="16" spans="1:130" x14ac:dyDescent="0.25">
      <c r="A16" s="6">
        <v>2003</v>
      </c>
      <c r="B16" s="6"/>
      <c r="C16" s="12">
        <v>349.631664</v>
      </c>
    </row>
    <row r="17" spans="1:4" x14ac:dyDescent="0.25">
      <c r="A17" s="6">
        <v>2004</v>
      </c>
      <c r="B17" s="6"/>
      <c r="C17" s="12">
        <v>376.01718399999999</v>
      </c>
    </row>
    <row r="18" spans="1:4" x14ac:dyDescent="0.25">
      <c r="A18" s="6">
        <v>2005</v>
      </c>
      <c r="B18" s="6"/>
      <c r="C18" s="12">
        <v>384.414849</v>
      </c>
      <c r="D18" s="18"/>
    </row>
    <row r="19" spans="1:4" x14ac:dyDescent="0.25">
      <c r="A19" s="6">
        <v>2006</v>
      </c>
      <c r="B19" s="6"/>
      <c r="C19" s="12">
        <v>428.92832700000002</v>
      </c>
    </row>
    <row r="20" spans="1:4" x14ac:dyDescent="0.25">
      <c r="A20" s="6">
        <v>2007</v>
      </c>
      <c r="B20" s="6"/>
      <c r="C20" s="12">
        <v>495.67109599999998</v>
      </c>
    </row>
    <row r="21" spans="1:4" x14ac:dyDescent="0.25">
      <c r="A21" s="6">
        <v>2008</v>
      </c>
      <c r="B21" s="6"/>
      <c r="C21" s="12">
        <v>553.640852</v>
      </c>
    </row>
    <row r="22" spans="1:4" x14ac:dyDescent="0.25">
      <c r="A22" s="6">
        <v>2009</v>
      </c>
      <c r="B22" s="6"/>
      <c r="C22" s="12">
        <v>622.52333799999997</v>
      </c>
    </row>
    <row r="23" spans="1:4" x14ac:dyDescent="0.25">
      <c r="A23" s="6">
        <v>2010</v>
      </c>
      <c r="B23" s="6"/>
      <c r="C23" s="12">
        <v>631.54848700000002</v>
      </c>
    </row>
    <row r="24" spans="1:4" x14ac:dyDescent="0.25">
      <c r="A24" s="6">
        <v>2011</v>
      </c>
      <c r="C24" s="12">
        <v>565.77501199999995</v>
      </c>
    </row>
    <row r="25" spans="1:4" x14ac:dyDescent="0.25">
      <c r="A25" s="6">
        <v>2012</v>
      </c>
      <c r="C25" s="12">
        <v>596.29137800000001</v>
      </c>
    </row>
    <row r="26" spans="1:4" x14ac:dyDescent="0.25">
      <c r="A26" s="6">
        <v>2013</v>
      </c>
      <c r="C26" s="12">
        <v>650.50514199999998</v>
      </c>
    </row>
    <row r="27" spans="1:4" x14ac:dyDescent="0.25">
      <c r="A27" s="6">
        <v>2014</v>
      </c>
      <c r="C27" s="12">
        <v>633.39603799999998</v>
      </c>
    </row>
    <row r="28" spans="1:4" x14ac:dyDescent="0.25">
      <c r="A28" s="6">
        <v>2015</v>
      </c>
      <c r="C28" s="12">
        <v>661.31905800000004</v>
      </c>
    </row>
    <row r="29" spans="1:4" x14ac:dyDescent="0.25">
      <c r="A29" s="6">
        <v>2016</v>
      </c>
      <c r="C29" s="12">
        <v>671.46767299999999</v>
      </c>
    </row>
    <row r="30" spans="1:4" x14ac:dyDescent="0.25">
      <c r="A30" s="6">
        <v>2017</v>
      </c>
      <c r="C30" s="12">
        <v>635.71371599999998</v>
      </c>
    </row>
    <row r="31" spans="1:4" x14ac:dyDescent="0.25">
      <c r="A31" s="6">
        <v>2018</v>
      </c>
      <c r="C31" s="12">
        <v>608.52213300000005</v>
      </c>
    </row>
    <row r="32" spans="1:4" x14ac:dyDescent="0.25">
      <c r="A32" s="6">
        <v>2019</v>
      </c>
      <c r="C32" s="12">
        <v>654.08202000000006</v>
      </c>
    </row>
    <row r="34" spans="2:2" x14ac:dyDescent="0.25">
      <c r="B34" s="140" t="s">
        <v>263</v>
      </c>
    </row>
    <row r="35" spans="2:2" x14ac:dyDescent="0.25">
      <c r="B35" s="140" t="s">
        <v>272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4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17"/>
      <c r="F5" s="17"/>
      <c r="G5" s="95"/>
      <c r="H5" s="17" t="str">
        <f>Título</f>
        <v>Análise de Conjuntura 2019</v>
      </c>
      <c r="I5" s="1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Índice!Q30</f>
        <v>Gráfico 7 - Produção brasileira de etanol</v>
      </c>
      <c r="D8" s="3"/>
    </row>
    <row r="10" spans="1:130" ht="15" customHeight="1" x14ac:dyDescent="0.25">
      <c r="A10" s="4" t="s">
        <v>0</v>
      </c>
      <c r="C10" s="9" t="s">
        <v>46</v>
      </c>
      <c r="D10" s="9" t="s">
        <v>47</v>
      </c>
      <c r="E10" s="23" t="s">
        <v>35</v>
      </c>
    </row>
    <row r="11" spans="1:130" x14ac:dyDescent="0.25">
      <c r="B11" s="4"/>
      <c r="C11" s="157" t="s">
        <v>4</v>
      </c>
      <c r="D11" s="157"/>
      <c r="E11" s="157"/>
    </row>
    <row r="12" spans="1:130" x14ac:dyDescent="0.25">
      <c r="A12" s="6">
        <v>2000</v>
      </c>
      <c r="B12" s="6"/>
      <c r="C12" s="12">
        <v>5.2781149999999997</v>
      </c>
      <c r="D12" s="12">
        <v>4.6687589999999997</v>
      </c>
      <c r="E12" s="12">
        <f>C12+D12</f>
        <v>9.9468739999999993</v>
      </c>
    </row>
    <row r="13" spans="1:130" x14ac:dyDescent="0.25">
      <c r="A13" s="6">
        <v>2001</v>
      </c>
      <c r="B13" s="6"/>
      <c r="C13" s="12">
        <v>6.4995620000000001</v>
      </c>
      <c r="D13" s="12">
        <v>5.0096369999999997</v>
      </c>
      <c r="E13" s="12">
        <f t="shared" ref="E13:E31" si="0">C13+D13</f>
        <v>11.509198999999999</v>
      </c>
    </row>
    <row r="14" spans="1:130" x14ac:dyDescent="0.25">
      <c r="A14" s="6">
        <v>2002</v>
      </c>
      <c r="B14" s="6"/>
      <c r="C14" s="12">
        <v>7.0568070000000001</v>
      </c>
      <c r="D14" s="12">
        <v>5.5936649999999997</v>
      </c>
      <c r="E14" s="12">
        <f t="shared" si="0"/>
        <v>12.650472000000001</v>
      </c>
    </row>
    <row r="15" spans="1:130" x14ac:dyDescent="0.25">
      <c r="A15" s="6">
        <v>2003</v>
      </c>
      <c r="B15" s="6"/>
      <c r="C15" s="12">
        <v>8.8351310000000005</v>
      </c>
      <c r="D15" s="12">
        <v>5.6786190000000003</v>
      </c>
      <c r="E15" s="12">
        <f t="shared" si="0"/>
        <v>14.513750000000002</v>
      </c>
    </row>
    <row r="16" spans="1:130" x14ac:dyDescent="0.25">
      <c r="A16" s="6">
        <v>2004</v>
      </c>
      <c r="B16" s="6"/>
      <c r="C16" s="12">
        <v>7.9442050000000002</v>
      </c>
      <c r="D16" s="12">
        <v>6.7981199999999999</v>
      </c>
      <c r="E16" s="12">
        <f t="shared" si="0"/>
        <v>14.742325000000001</v>
      </c>
    </row>
    <row r="17" spans="1:5" x14ac:dyDescent="0.25">
      <c r="A17" s="6">
        <v>2005</v>
      </c>
      <c r="B17" s="6"/>
      <c r="C17" s="12">
        <v>8.3292210000000004</v>
      </c>
      <c r="D17" s="12">
        <v>7.8409959999999996</v>
      </c>
      <c r="E17" s="12">
        <f t="shared" si="0"/>
        <v>16.170217000000001</v>
      </c>
    </row>
    <row r="18" spans="1:5" x14ac:dyDescent="0.25">
      <c r="A18" s="6">
        <v>2006</v>
      </c>
      <c r="B18" s="6"/>
      <c r="C18" s="12">
        <v>8.268796</v>
      </c>
      <c r="D18" s="12">
        <v>10.963104</v>
      </c>
      <c r="E18" s="12">
        <f t="shared" si="0"/>
        <v>19.2319</v>
      </c>
    </row>
    <row r="19" spans="1:5" x14ac:dyDescent="0.25">
      <c r="A19" s="6">
        <v>2007</v>
      </c>
      <c r="B19" s="6"/>
      <c r="C19" s="12">
        <v>8.4440469999999994</v>
      </c>
      <c r="D19" s="12">
        <v>14.334614999999999</v>
      </c>
      <c r="E19" s="12">
        <f t="shared" si="0"/>
        <v>22.778661999999997</v>
      </c>
    </row>
    <row r="20" spans="1:5" x14ac:dyDescent="0.25">
      <c r="A20" s="6">
        <v>2008</v>
      </c>
      <c r="B20" s="6"/>
      <c r="C20" s="12">
        <v>9.6319339999999993</v>
      </c>
      <c r="D20" s="12">
        <v>17.578073</v>
      </c>
      <c r="E20" s="12">
        <f t="shared" si="0"/>
        <v>27.210006999999997</v>
      </c>
    </row>
    <row r="21" spans="1:5" x14ac:dyDescent="0.25">
      <c r="A21" s="6">
        <v>2009</v>
      </c>
      <c r="B21" s="6"/>
      <c r="C21" s="12">
        <v>7.0155570000000003</v>
      </c>
      <c r="D21" s="12">
        <v>19.089267</v>
      </c>
      <c r="E21" s="12">
        <f t="shared" si="0"/>
        <v>26.104824000000001</v>
      </c>
    </row>
    <row r="22" spans="1:5" x14ac:dyDescent="0.25">
      <c r="A22" s="6">
        <v>2010</v>
      </c>
      <c r="B22" s="6"/>
      <c r="C22" s="12">
        <v>8.0374549999999996</v>
      </c>
      <c r="D22" s="12">
        <v>19.929589</v>
      </c>
      <c r="E22" s="12">
        <f t="shared" si="0"/>
        <v>27.967044000000001</v>
      </c>
    </row>
    <row r="23" spans="1:5" x14ac:dyDescent="0.25">
      <c r="A23" s="6">
        <v>2011</v>
      </c>
      <c r="C23" s="12">
        <v>8.6753219999999995</v>
      </c>
      <c r="D23" s="12">
        <v>14.217181999999999</v>
      </c>
      <c r="E23" s="12">
        <f t="shared" si="0"/>
        <v>22.892503999999999</v>
      </c>
    </row>
    <row r="24" spans="1:5" x14ac:dyDescent="0.25">
      <c r="A24" s="6">
        <v>2012</v>
      </c>
      <c r="C24" s="12">
        <v>9.7114539999999998</v>
      </c>
      <c r="D24" s="12">
        <v>13.933225999999999</v>
      </c>
      <c r="E24" s="12">
        <f t="shared" si="0"/>
        <v>23.644680000000001</v>
      </c>
    </row>
    <row r="25" spans="1:5" x14ac:dyDescent="0.25">
      <c r="A25" s="6">
        <v>2013</v>
      </c>
      <c r="C25" s="12">
        <v>11.706009</v>
      </c>
      <c r="D25" s="12">
        <v>16.002507000000001</v>
      </c>
      <c r="E25" s="12">
        <f t="shared" si="0"/>
        <v>27.708516000000003</v>
      </c>
    </row>
    <row r="26" spans="1:5" x14ac:dyDescent="0.25">
      <c r="A26" s="6">
        <v>2014</v>
      </c>
      <c r="C26" s="12">
        <v>11.709944999999999</v>
      </c>
      <c r="D26" s="12">
        <v>16.839590999999999</v>
      </c>
      <c r="E26" s="12">
        <f t="shared" si="0"/>
        <v>28.549535999999996</v>
      </c>
    </row>
    <row r="27" spans="1:5" x14ac:dyDescent="0.25">
      <c r="A27" s="6">
        <v>2015</v>
      </c>
      <c r="C27" s="12">
        <v>11.256240999999999</v>
      </c>
      <c r="D27" s="12">
        <v>19.041563</v>
      </c>
      <c r="E27" s="12">
        <f t="shared" si="0"/>
        <v>30.297803999999999</v>
      </c>
    </row>
    <row r="28" spans="1:5" x14ac:dyDescent="0.25">
      <c r="A28" s="6">
        <v>2016</v>
      </c>
      <c r="C28" s="12">
        <v>11.18305</v>
      </c>
      <c r="D28" s="12">
        <v>17.141397000000001</v>
      </c>
      <c r="E28" s="12">
        <f t="shared" si="0"/>
        <v>28.324446999999999</v>
      </c>
    </row>
    <row r="29" spans="1:5" x14ac:dyDescent="0.25">
      <c r="A29" s="6">
        <v>2017</v>
      </c>
      <c r="C29" s="12">
        <v>11.091932999999999</v>
      </c>
      <c r="D29" s="12">
        <v>16.596641000000002</v>
      </c>
      <c r="E29" s="12">
        <f t="shared" si="0"/>
        <v>27.688574000000003</v>
      </c>
    </row>
    <row r="30" spans="1:5" x14ac:dyDescent="0.25">
      <c r="A30" s="6">
        <v>2018</v>
      </c>
      <c r="C30" s="12">
        <v>9.2325169999999996</v>
      </c>
      <c r="D30" s="12">
        <v>23.094828</v>
      </c>
      <c r="E30" s="12">
        <f t="shared" si="0"/>
        <v>32.327345000000001</v>
      </c>
    </row>
    <row r="31" spans="1:5" x14ac:dyDescent="0.25">
      <c r="A31" s="6">
        <v>2019</v>
      </c>
      <c r="C31" s="12">
        <v>10.724923</v>
      </c>
      <c r="D31" s="12">
        <v>25.309165</v>
      </c>
      <c r="E31" s="12">
        <f t="shared" si="0"/>
        <v>36.034087999999997</v>
      </c>
    </row>
    <row r="33" spans="2:2" x14ac:dyDescent="0.25">
      <c r="B33" s="141" t="s">
        <v>263</v>
      </c>
    </row>
    <row r="34" spans="2:2" x14ac:dyDescent="0.25">
      <c r="B34" s="140" t="s">
        <v>272</v>
      </c>
    </row>
  </sheetData>
  <mergeCells count="1"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9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93" customFormat="1" ht="23.25" x14ac:dyDescent="0.25">
      <c r="D5" s="7"/>
      <c r="E5" s="17"/>
      <c r="F5" s="17"/>
      <c r="G5" s="95"/>
      <c r="H5" s="17" t="str">
        <f>Título</f>
        <v>Análise de Conjuntura 2019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7" t="str">
        <f>Índice!Q34</f>
        <v>Gráfico 8 - Produção brasileira de etanol de milho</v>
      </c>
      <c r="D8" s="3"/>
      <c r="E8" s="3"/>
    </row>
    <row r="10" spans="1:130" ht="15" customHeight="1" x14ac:dyDescent="0.25">
      <c r="A10" s="4" t="s">
        <v>0</v>
      </c>
      <c r="C10" s="14" t="s">
        <v>48</v>
      </c>
      <c r="D10" s="14" t="s">
        <v>49</v>
      </c>
      <c r="E10" s="14" t="s">
        <v>50</v>
      </c>
    </row>
    <row r="11" spans="1:130" x14ac:dyDescent="0.25">
      <c r="B11" s="4"/>
      <c r="C11" s="157" t="s">
        <v>51</v>
      </c>
      <c r="D11" s="157"/>
      <c r="E11" s="157"/>
    </row>
    <row r="12" spans="1:130" x14ac:dyDescent="0.25">
      <c r="A12" s="6">
        <v>2013</v>
      </c>
      <c r="B12" s="6"/>
      <c r="C12" s="12">
        <v>3.3319999999999999</v>
      </c>
      <c r="D12" s="12">
        <v>7.1840000000000002</v>
      </c>
      <c r="E12" s="12">
        <v>10.516</v>
      </c>
      <c r="H12" s="18"/>
    </row>
    <row r="13" spans="1:130" x14ac:dyDescent="0.25">
      <c r="A13" s="6">
        <v>2014</v>
      </c>
      <c r="B13" s="6"/>
      <c r="C13" s="12">
        <v>6.3120000000000003</v>
      </c>
      <c r="D13" s="12">
        <v>64.626999999999995</v>
      </c>
      <c r="E13" s="12">
        <v>70.938999999999993</v>
      </c>
    </row>
    <row r="14" spans="1:130" x14ac:dyDescent="0.25">
      <c r="A14" s="6">
        <v>2015</v>
      </c>
      <c r="B14" s="6"/>
      <c r="C14" s="12">
        <v>13.147</v>
      </c>
      <c r="D14" s="12">
        <v>108.095</v>
      </c>
      <c r="E14" s="12">
        <v>121.242</v>
      </c>
    </row>
    <row r="15" spans="1:130" x14ac:dyDescent="0.25">
      <c r="A15" s="6">
        <v>2016</v>
      </c>
      <c r="B15" s="6"/>
      <c r="C15" s="12">
        <v>34.552999999999997</v>
      </c>
      <c r="D15" s="12">
        <v>166.20500000000001</v>
      </c>
      <c r="E15" s="12">
        <v>200.75800000000001</v>
      </c>
    </row>
    <row r="16" spans="1:130" x14ac:dyDescent="0.25">
      <c r="A16" s="6">
        <v>2017</v>
      </c>
      <c r="B16" s="6"/>
      <c r="C16" s="12">
        <v>77.83</v>
      </c>
      <c r="D16" s="12">
        <v>334.94</v>
      </c>
      <c r="E16" s="12">
        <v>412.77</v>
      </c>
    </row>
    <row r="17" spans="1:5" x14ac:dyDescent="0.25">
      <c r="A17" s="6">
        <v>2018</v>
      </c>
      <c r="B17" s="6"/>
      <c r="C17" s="12">
        <v>182.29300000000001</v>
      </c>
      <c r="D17" s="12">
        <v>537.94299999999998</v>
      </c>
      <c r="E17" s="12">
        <v>720.23599999999999</v>
      </c>
    </row>
    <row r="18" spans="1:5" x14ac:dyDescent="0.25">
      <c r="A18" s="6">
        <v>2019</v>
      </c>
      <c r="B18" s="6"/>
      <c r="C18" s="12">
        <v>398.49</v>
      </c>
      <c r="D18" s="12">
        <v>931.673</v>
      </c>
      <c r="E18" s="12">
        <v>1330.163</v>
      </c>
    </row>
    <row r="19" spans="1:5" x14ac:dyDescent="0.25">
      <c r="A19" s="6"/>
      <c r="B19" s="6"/>
      <c r="C19" s="12"/>
      <c r="D19" s="12"/>
      <c r="E19" s="12"/>
    </row>
    <row r="20" spans="1:5" x14ac:dyDescent="0.25">
      <c r="A20" s="6"/>
      <c r="B20" s="141" t="s">
        <v>263</v>
      </c>
      <c r="C20" s="12"/>
      <c r="D20" s="12"/>
      <c r="E20" s="12"/>
    </row>
    <row r="21" spans="1:5" x14ac:dyDescent="0.25">
      <c r="A21" s="6"/>
      <c r="B21" s="140" t="s">
        <v>273</v>
      </c>
      <c r="C21" s="12"/>
      <c r="D21" s="12"/>
      <c r="E21" s="12"/>
    </row>
    <row r="22" spans="1:5" x14ac:dyDescent="0.25">
      <c r="A22" s="6"/>
      <c r="B22" s="6"/>
      <c r="C22" s="12"/>
      <c r="D22" s="12"/>
      <c r="E22" s="12"/>
    </row>
    <row r="29" spans="1:5" x14ac:dyDescent="0.25">
      <c r="C29" s="18"/>
    </row>
  </sheetData>
  <mergeCells count="1"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 xsi:nil="true"/>
    <Publicacao xmlns="e6ab3a8c-1b9d-4e48-929c-0169f452390a">489</Publicacao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101</Ordem>
  </documentManagement>
</p:properties>
</file>

<file path=customXml/itemProps1.xml><?xml version="1.0" encoding="utf-8"?>
<ds:datastoreItem xmlns:ds="http://schemas.openxmlformats.org/officeDocument/2006/customXml" ds:itemID="{A41B5768-5D44-4219-8199-AD496806C4A8}"/>
</file>

<file path=customXml/itemProps2.xml><?xml version="1.0" encoding="utf-8"?>
<ds:datastoreItem xmlns:ds="http://schemas.openxmlformats.org/officeDocument/2006/customXml" ds:itemID="{8312E0F4-F235-492F-AC9F-FC6EE675C4B6}"/>
</file>

<file path=customXml/itemProps3.xml><?xml version="1.0" encoding="utf-8"?>
<ds:datastoreItem xmlns:ds="http://schemas.openxmlformats.org/officeDocument/2006/customXml" ds:itemID="{E16E1B90-0878-4CAB-B095-9394BF347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45</vt:i4>
      </vt:variant>
      <vt:variant>
        <vt:lpstr>Intervalos nomeados</vt:lpstr>
      </vt:variant>
      <vt:variant>
        <vt:i4>118</vt:i4>
      </vt:variant>
    </vt:vector>
  </HeadingPairs>
  <TitlesOfParts>
    <vt:vector size="163" baseType="lpstr">
      <vt:lpstr>Índice</vt:lpstr>
      <vt:lpstr>A-1</vt:lpstr>
      <vt:lpstr>A-2</vt:lpstr>
      <vt:lpstr>A-3</vt:lpstr>
      <vt:lpstr>A-4</vt:lpstr>
      <vt:lpstr>A-5</vt:lpstr>
      <vt:lpstr>A-6</vt:lpstr>
      <vt:lpstr>A-7</vt:lpstr>
      <vt:lpstr>A-8</vt:lpstr>
      <vt:lpstr>A-9</vt:lpstr>
      <vt:lpstr>A-10</vt:lpstr>
      <vt:lpstr>A-11</vt:lpstr>
      <vt:lpstr>A-12</vt:lpstr>
      <vt:lpstr>A-13</vt:lpstr>
      <vt:lpstr>A-14</vt:lpstr>
      <vt:lpstr>A-15</vt:lpstr>
      <vt:lpstr>A-16</vt:lpstr>
      <vt:lpstr>A-17</vt:lpstr>
      <vt:lpstr>A-18</vt:lpstr>
      <vt:lpstr>A-19</vt:lpstr>
      <vt:lpstr>A-20</vt:lpstr>
      <vt:lpstr>A-21</vt:lpstr>
      <vt:lpstr>A-22</vt:lpstr>
      <vt:lpstr>A-23</vt:lpstr>
      <vt:lpstr>A-24</vt:lpstr>
      <vt:lpstr>A-25</vt:lpstr>
      <vt:lpstr>A-26</vt:lpstr>
      <vt:lpstr>A-27</vt:lpstr>
      <vt:lpstr>A-28</vt:lpstr>
      <vt:lpstr>A-29</vt:lpstr>
      <vt:lpstr>A-30</vt:lpstr>
      <vt:lpstr>A-31</vt:lpstr>
      <vt:lpstr>A-32</vt:lpstr>
      <vt:lpstr>A-33</vt:lpstr>
      <vt:lpstr>A-34</vt:lpstr>
      <vt:lpstr>A-35</vt:lpstr>
      <vt:lpstr>A-36</vt:lpstr>
      <vt:lpstr>A-37</vt:lpstr>
      <vt:lpstr>A-38</vt:lpstr>
      <vt:lpstr>A-39</vt:lpstr>
      <vt:lpstr>A-40</vt:lpstr>
      <vt:lpstr>A-41</vt:lpstr>
      <vt:lpstr>A-42</vt:lpstr>
      <vt:lpstr>A-43</vt:lpstr>
      <vt:lpstr>A-44</vt:lpstr>
      <vt:lpstr>'A-19'!_Ref11750161</vt:lpstr>
      <vt:lpstr>'A-20'!_Ref11750161</vt:lpstr>
      <vt:lpstr>'A-21'!_Ref11750161</vt:lpstr>
      <vt:lpstr>'A-22'!_Ref11750161</vt:lpstr>
      <vt:lpstr>'A-23'!_Ref11750161</vt:lpstr>
      <vt:lpstr>'A-24'!_Ref11750161</vt:lpstr>
      <vt:lpstr>'A-25'!_Ref11750161</vt:lpstr>
      <vt:lpstr>'A-26'!_Ref11750161</vt:lpstr>
      <vt:lpstr>'A-27'!_Ref11750161</vt:lpstr>
      <vt:lpstr>'A-28'!_Ref11750161</vt:lpstr>
      <vt:lpstr>'A-29'!_Ref11750161</vt:lpstr>
      <vt:lpstr>'A-30'!_Ref11750161</vt:lpstr>
      <vt:lpstr>'A-31'!_Ref11750161</vt:lpstr>
      <vt:lpstr>'A-32'!_Ref11750161</vt:lpstr>
      <vt:lpstr>'A-33'!_Ref11750161</vt:lpstr>
      <vt:lpstr>'A-35'!_Ref11750161</vt:lpstr>
      <vt:lpstr>'A-36'!_Ref11750161</vt:lpstr>
      <vt:lpstr>'A-37'!_Ref11750161</vt:lpstr>
      <vt:lpstr>'A-38'!_Ref11750161</vt:lpstr>
      <vt:lpstr>'A-42'!_Ref11750161</vt:lpstr>
      <vt:lpstr>'A-43'!_Ref11750161</vt:lpstr>
      <vt:lpstr>'A-44'!_Ref11750161</vt:lpstr>
      <vt:lpstr>'A-20'!_Ref11750187</vt:lpstr>
      <vt:lpstr>'A-21'!_Ref11750187</vt:lpstr>
      <vt:lpstr>'A-22'!_Ref11750187</vt:lpstr>
      <vt:lpstr>'A-23'!_Ref11750187</vt:lpstr>
      <vt:lpstr>'A-24'!_Ref11750187</vt:lpstr>
      <vt:lpstr>'A-25'!_Ref11750187</vt:lpstr>
      <vt:lpstr>'A-26'!_Ref11750187</vt:lpstr>
      <vt:lpstr>'A-27'!_Ref11750187</vt:lpstr>
      <vt:lpstr>'A-28'!_Ref11750187</vt:lpstr>
      <vt:lpstr>'A-29'!_Ref11750187</vt:lpstr>
      <vt:lpstr>'A-30'!_Ref11750187</vt:lpstr>
      <vt:lpstr>'A-31'!_Ref11750187</vt:lpstr>
      <vt:lpstr>'A-32'!_Ref11750187</vt:lpstr>
      <vt:lpstr>'A-33'!_Ref11750187</vt:lpstr>
      <vt:lpstr>'A-35'!_Ref11750187</vt:lpstr>
      <vt:lpstr>'A-36'!_Ref11750187</vt:lpstr>
      <vt:lpstr>'A-37'!_Ref11750187</vt:lpstr>
      <vt:lpstr>'A-38'!_Ref11750187</vt:lpstr>
      <vt:lpstr>'A-42'!_Ref11750187</vt:lpstr>
      <vt:lpstr>'A-43'!_Ref11750187</vt:lpstr>
      <vt:lpstr>'A-44'!_Ref11750187</vt:lpstr>
      <vt:lpstr>Índice!_Ref11771521</vt:lpstr>
      <vt:lpstr>'A-30'!_Ref38615509</vt:lpstr>
      <vt:lpstr>'A-31'!_Ref38615509</vt:lpstr>
      <vt:lpstr>'A-23'!_Ref38616215</vt:lpstr>
      <vt:lpstr>'A-24'!_Ref38616215</vt:lpstr>
      <vt:lpstr>'A-33'!_Ref38616215</vt:lpstr>
      <vt:lpstr>'A-36'!_Ref38616215</vt:lpstr>
      <vt:lpstr>'A-37'!_Ref38616215</vt:lpstr>
      <vt:lpstr>'A-38'!_Ref38616215</vt:lpstr>
      <vt:lpstr>'A-42'!_Ref38616215</vt:lpstr>
      <vt:lpstr>'A-43'!_Ref38616215</vt:lpstr>
      <vt:lpstr>'A-44'!_Ref38616215</vt:lpstr>
      <vt:lpstr>'A-23'!_Ref414639940</vt:lpstr>
      <vt:lpstr>'A-24'!_Ref414639940</vt:lpstr>
      <vt:lpstr>'A-33'!_Ref414639940</vt:lpstr>
      <vt:lpstr>'A-42'!_Ref414639940</vt:lpstr>
      <vt:lpstr>'A-43'!_Ref414639940</vt:lpstr>
      <vt:lpstr>'A-44'!_Ref414639940</vt:lpstr>
      <vt:lpstr>'A-22'!_Ref414969817</vt:lpstr>
      <vt:lpstr>'A-6'!_Ref416179262</vt:lpstr>
      <vt:lpstr>'A-10'!_Ref416179298</vt:lpstr>
      <vt:lpstr>'A-12'!_Ref416179311</vt:lpstr>
      <vt:lpstr>'A-13'!_Ref416179327</vt:lpstr>
      <vt:lpstr>'A-7'!_Ref416179505</vt:lpstr>
      <vt:lpstr>'A-9'!_Ref416179516</vt:lpstr>
      <vt:lpstr>'A-23'!_Ref419210832</vt:lpstr>
      <vt:lpstr>'A-24'!_Ref419210832</vt:lpstr>
      <vt:lpstr>'A-27'!_Ref419210832</vt:lpstr>
      <vt:lpstr>'A-32'!_Ref419210832</vt:lpstr>
      <vt:lpstr>'A-33'!_Ref419210832</vt:lpstr>
      <vt:lpstr>'A-35'!_Ref419210832</vt:lpstr>
      <vt:lpstr>'A-36'!_Ref419210832</vt:lpstr>
      <vt:lpstr>'A-37'!_Ref419210832</vt:lpstr>
      <vt:lpstr>'A-38'!_Ref419210832</vt:lpstr>
      <vt:lpstr>'A-42'!_Ref419210832</vt:lpstr>
      <vt:lpstr>'A-43'!_Ref419210832</vt:lpstr>
      <vt:lpstr>'A-44'!_Ref419210832</vt:lpstr>
      <vt:lpstr>Índice!_Ref44188272</vt:lpstr>
      <vt:lpstr>'A-28'!_Ref444769674</vt:lpstr>
      <vt:lpstr>'A-29'!_Ref444769674</vt:lpstr>
      <vt:lpstr>'A-30'!_Ref444769674</vt:lpstr>
      <vt:lpstr>'A-31'!_Ref444769674</vt:lpstr>
      <vt:lpstr>'A-14'!_Ref479760941</vt:lpstr>
      <vt:lpstr>'A-16'!_Ref482088035</vt:lpstr>
      <vt:lpstr>'A-17'!_Ref482088048</vt:lpstr>
      <vt:lpstr>'A-15'!_Ref483921005</vt:lpstr>
      <vt:lpstr>'A-11'!_Ref484099929</vt:lpstr>
      <vt:lpstr>Índice!_Ref515355743</vt:lpstr>
      <vt:lpstr>'A-18'!_Ref515905412</vt:lpstr>
      <vt:lpstr>'A-19'!_Ref515905412</vt:lpstr>
      <vt:lpstr>'A-20'!_Ref515905412</vt:lpstr>
      <vt:lpstr>'A-21'!_Ref515905412</vt:lpstr>
      <vt:lpstr>'A-22'!_Ref515905412</vt:lpstr>
      <vt:lpstr>'A-23'!_Ref515905412</vt:lpstr>
      <vt:lpstr>'A-24'!_Ref515905412</vt:lpstr>
      <vt:lpstr>'A-25'!_Ref515905412</vt:lpstr>
      <vt:lpstr>'A-26'!_Ref515905412</vt:lpstr>
      <vt:lpstr>'A-27'!_Ref515905412</vt:lpstr>
      <vt:lpstr>'A-28'!_Ref515905412</vt:lpstr>
      <vt:lpstr>'A-29'!_Ref515905412</vt:lpstr>
      <vt:lpstr>'A-30'!_Ref515905412</vt:lpstr>
      <vt:lpstr>'A-31'!_Ref515905412</vt:lpstr>
      <vt:lpstr>'A-32'!_Ref515905412</vt:lpstr>
      <vt:lpstr>'A-33'!_Ref515905412</vt:lpstr>
      <vt:lpstr>'A-35'!_Ref515905412</vt:lpstr>
      <vt:lpstr>'A-36'!_Ref515905412</vt:lpstr>
      <vt:lpstr>'A-37'!_Ref515905412</vt:lpstr>
      <vt:lpstr>'A-38'!_Ref515905412</vt:lpstr>
      <vt:lpstr>'A-42'!_Ref515905412</vt:lpstr>
      <vt:lpstr>'A-43'!_Ref515905412</vt:lpstr>
      <vt:lpstr>'A-44'!_Ref515905412</vt:lpstr>
      <vt:lpstr>'A-8'!_Ref7775031</vt:lpstr>
      <vt:lpstr>Índice!_Ref9848671</vt:lpstr>
      <vt:lpstr>Índice!_Ref9849419</vt:lpstr>
      <vt:lpstr>Título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Dados Abertos da Análise de Conjuntura 2019</dc:title>
  <dc:creator/>
  <cp:lastModifiedBy/>
  <dcterms:created xsi:type="dcterms:W3CDTF">2006-09-16T00:00:00Z</dcterms:created>
  <dcterms:modified xsi:type="dcterms:W3CDTF">2022-04-07T19:32:22Z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5df8f83da4674198921c11991943516e</vt:lpwstr>
  </property>
  <property fmtid="{D5CDD505-2E9C-101B-9397-08002B2CF9AE}" pid="3" name="ContentTypeId">
    <vt:lpwstr>0x010100C605A40907E22A44A04B53D7345D6DBB</vt:lpwstr>
  </property>
  <property fmtid="{D5CDD505-2E9C-101B-9397-08002B2CF9AE}" pid="4" name="Tag">
    <vt:lpwstr/>
  </property>
</Properties>
</file>